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5"/>
  </bookViews>
  <sheets>
    <sheet name="Hoja1" sheetId="4" state="hidden" r:id="rId1"/>
    <sheet name="F1" sheetId="3" r:id="rId2"/>
    <sheet name="F2" sheetId="5" r:id="rId3"/>
    <sheet name="F3" sheetId="6" r:id="rId4"/>
    <sheet name="F4" sheetId="7" r:id="rId5"/>
    <sheet name="F5" sheetId="8" r:id="rId6"/>
    <sheet name="F6a" sheetId="9" r:id="rId7"/>
    <sheet name="F6b" sheetId="10" r:id="rId8"/>
    <sheet name="F6c" sheetId="11" r:id="rId9"/>
    <sheet name="F6d" sheetId="12" r:id="rId10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2" l="1"/>
  <c r="G6" i="12"/>
  <c r="G8" i="12"/>
  <c r="G9" i="12"/>
  <c r="G7" i="12"/>
  <c r="G10" i="12"/>
  <c r="D11" i="12"/>
  <c r="E11" i="12"/>
  <c r="G11" i="12"/>
  <c r="G14" i="12"/>
  <c r="G4" i="12"/>
  <c r="G17" i="12"/>
  <c r="G18" i="12"/>
  <c r="D19" i="12"/>
  <c r="E19" i="12"/>
  <c r="G19" i="12"/>
  <c r="G22" i="12"/>
  <c r="D23" i="12"/>
  <c r="E23" i="12"/>
  <c r="G23" i="12"/>
  <c r="G26" i="12"/>
  <c r="G16" i="12"/>
  <c r="G27" i="12"/>
  <c r="F7" i="12"/>
  <c r="F11" i="12"/>
  <c r="F4" i="12"/>
  <c r="F19" i="12"/>
  <c r="F23" i="12"/>
  <c r="F16" i="12"/>
  <c r="F27" i="12"/>
  <c r="E7" i="12"/>
  <c r="E4" i="12"/>
  <c r="E16" i="12"/>
  <c r="E27" i="12"/>
  <c r="D7" i="12"/>
  <c r="D4" i="12"/>
  <c r="D16" i="12"/>
  <c r="D27" i="12"/>
  <c r="C7" i="12"/>
  <c r="C11" i="12"/>
  <c r="C4" i="12"/>
  <c r="C19" i="12"/>
  <c r="C23" i="12"/>
  <c r="C16" i="12"/>
  <c r="C27" i="12"/>
  <c r="B7" i="12"/>
  <c r="B11" i="12"/>
  <c r="B4" i="12"/>
  <c r="B19" i="12"/>
  <c r="B23" i="12"/>
  <c r="B16" i="12"/>
  <c r="B27" i="12"/>
  <c r="G25" i="12"/>
  <c r="G24" i="12"/>
  <c r="G21" i="12"/>
  <c r="G20" i="12"/>
  <c r="G13" i="12"/>
  <c r="G12" i="12"/>
  <c r="G7" i="11"/>
  <c r="G8" i="11"/>
  <c r="G9" i="11"/>
  <c r="G10" i="11"/>
  <c r="G11" i="11"/>
  <c r="G12" i="11"/>
  <c r="G13" i="11"/>
  <c r="G14" i="11"/>
  <c r="G6" i="11"/>
  <c r="D16" i="11"/>
  <c r="E16" i="11"/>
  <c r="G16" i="11"/>
  <c r="D25" i="11"/>
  <c r="E25" i="11"/>
  <c r="G25" i="11"/>
  <c r="D36" i="11"/>
  <c r="E36" i="11"/>
  <c r="G36" i="11"/>
  <c r="G5" i="11"/>
  <c r="D43" i="11"/>
  <c r="D53" i="11"/>
  <c r="D62" i="11"/>
  <c r="D73" i="11"/>
  <c r="D42" i="11"/>
  <c r="E43" i="11"/>
  <c r="E53" i="11"/>
  <c r="E62" i="11"/>
  <c r="E73" i="11"/>
  <c r="E42" i="11"/>
  <c r="G42" i="11"/>
  <c r="G79" i="11"/>
  <c r="F6" i="11"/>
  <c r="F16" i="11"/>
  <c r="F25" i="11"/>
  <c r="F36" i="11"/>
  <c r="F5" i="11"/>
  <c r="F43" i="11"/>
  <c r="F53" i="11"/>
  <c r="F62" i="11"/>
  <c r="F73" i="11"/>
  <c r="F42" i="11"/>
  <c r="F79" i="11"/>
  <c r="E6" i="11"/>
  <c r="E5" i="11"/>
  <c r="E79" i="11"/>
  <c r="D6" i="11"/>
  <c r="D5" i="11"/>
  <c r="D79" i="11"/>
  <c r="C6" i="11"/>
  <c r="C16" i="11"/>
  <c r="C25" i="11"/>
  <c r="C36" i="11"/>
  <c r="C5" i="11"/>
  <c r="C43" i="11"/>
  <c r="C53" i="11"/>
  <c r="C62" i="11"/>
  <c r="C73" i="11"/>
  <c r="C42" i="11"/>
  <c r="C79" i="11"/>
  <c r="B6" i="11"/>
  <c r="B16" i="11"/>
  <c r="B25" i="11"/>
  <c r="B36" i="11"/>
  <c r="B5" i="11"/>
  <c r="B43" i="11"/>
  <c r="B53" i="11"/>
  <c r="B62" i="11"/>
  <c r="B73" i="11"/>
  <c r="B42" i="11"/>
  <c r="B79" i="11"/>
  <c r="G77" i="11"/>
  <c r="G76" i="11"/>
  <c r="G75" i="11"/>
  <c r="G74" i="11"/>
  <c r="G73" i="11"/>
  <c r="G71" i="11"/>
  <c r="G70" i="11"/>
  <c r="G69" i="11"/>
  <c r="G68" i="11"/>
  <c r="G67" i="11"/>
  <c r="G66" i="11"/>
  <c r="G65" i="11"/>
  <c r="G64" i="11"/>
  <c r="G63" i="11"/>
  <c r="G62" i="11"/>
  <c r="G60" i="11"/>
  <c r="G59" i="11"/>
  <c r="G58" i="11"/>
  <c r="G57" i="11"/>
  <c r="G56" i="11"/>
  <c r="G55" i="11"/>
  <c r="G54" i="11"/>
  <c r="G53" i="11"/>
  <c r="G51" i="11"/>
  <c r="G50" i="11"/>
  <c r="G49" i="11"/>
  <c r="G48" i="11"/>
  <c r="G47" i="11"/>
  <c r="G46" i="11"/>
  <c r="G45" i="11"/>
  <c r="G44" i="11"/>
  <c r="G43" i="11"/>
  <c r="G40" i="11"/>
  <c r="G39" i="11"/>
  <c r="G38" i="11"/>
  <c r="G37" i="11"/>
  <c r="G34" i="11"/>
  <c r="G33" i="11"/>
  <c r="G32" i="11"/>
  <c r="G31" i="11"/>
  <c r="G30" i="11"/>
  <c r="G29" i="11"/>
  <c r="G28" i="11"/>
  <c r="G27" i="11"/>
  <c r="G26" i="11"/>
  <c r="G23" i="11"/>
  <c r="G22" i="11"/>
  <c r="G21" i="11"/>
  <c r="G20" i="11"/>
  <c r="G19" i="11"/>
  <c r="G18" i="11"/>
  <c r="G17" i="11"/>
  <c r="G6" i="10"/>
  <c r="G7" i="10"/>
  <c r="G8" i="10"/>
  <c r="G9" i="10"/>
  <c r="G10" i="10"/>
  <c r="G11" i="10"/>
  <c r="G5" i="10"/>
  <c r="G17" i="10"/>
  <c r="G18" i="10"/>
  <c r="G19" i="10"/>
  <c r="G20" i="10"/>
  <c r="G21" i="10"/>
  <c r="G22" i="10"/>
  <c r="G23" i="10"/>
  <c r="G24" i="10"/>
  <c r="G16" i="10"/>
  <c r="G26" i="10"/>
  <c r="F5" i="10"/>
  <c r="F16" i="10"/>
  <c r="F26" i="10"/>
  <c r="E5" i="10"/>
  <c r="E16" i="10"/>
  <c r="E26" i="10"/>
  <c r="D5" i="10"/>
  <c r="D16" i="10"/>
  <c r="D26" i="10"/>
  <c r="C5" i="10"/>
  <c r="C16" i="10"/>
  <c r="C26" i="10"/>
  <c r="B5" i="10"/>
  <c r="B16" i="10"/>
  <c r="B26" i="10"/>
  <c r="G6" i="9"/>
  <c r="G7" i="9"/>
  <c r="G8" i="9"/>
  <c r="G9" i="9"/>
  <c r="G10" i="9"/>
  <c r="G11" i="9"/>
  <c r="G12" i="9"/>
  <c r="G5" i="9"/>
  <c r="D13" i="9"/>
  <c r="E13" i="9"/>
  <c r="G13" i="9"/>
  <c r="D23" i="9"/>
  <c r="E23" i="9"/>
  <c r="G23" i="9"/>
  <c r="D33" i="9"/>
  <c r="E33" i="9"/>
  <c r="G33" i="9"/>
  <c r="D43" i="9"/>
  <c r="E43" i="9"/>
  <c r="G43" i="9"/>
  <c r="D53" i="9"/>
  <c r="E53" i="9"/>
  <c r="G53" i="9"/>
  <c r="D57" i="9"/>
  <c r="E57" i="9"/>
  <c r="G57" i="9"/>
  <c r="D66" i="9"/>
  <c r="E66" i="9"/>
  <c r="G66" i="9"/>
  <c r="D70" i="9"/>
  <c r="E70" i="9"/>
  <c r="G70" i="9"/>
  <c r="G4" i="9"/>
  <c r="G81" i="9"/>
  <c r="G82" i="9"/>
  <c r="G83" i="9"/>
  <c r="G84" i="9"/>
  <c r="G85" i="9"/>
  <c r="G86" i="9"/>
  <c r="G87" i="9"/>
  <c r="G80" i="9"/>
  <c r="D88" i="9"/>
  <c r="E88" i="9"/>
  <c r="G88" i="9"/>
  <c r="D98" i="9"/>
  <c r="E98" i="9"/>
  <c r="G98" i="9"/>
  <c r="D108" i="9"/>
  <c r="E108" i="9"/>
  <c r="G108" i="9"/>
  <c r="D118" i="9"/>
  <c r="E118" i="9"/>
  <c r="G118" i="9"/>
  <c r="D128" i="9"/>
  <c r="E128" i="9"/>
  <c r="G128" i="9"/>
  <c r="D132" i="9"/>
  <c r="E132" i="9"/>
  <c r="G132" i="9"/>
  <c r="D141" i="9"/>
  <c r="E141" i="9"/>
  <c r="G141" i="9"/>
  <c r="D145" i="9"/>
  <c r="E145" i="9"/>
  <c r="G145" i="9"/>
  <c r="G79" i="9"/>
  <c r="G154" i="9"/>
  <c r="F5" i="9"/>
  <c r="F13" i="9"/>
  <c r="F23" i="9"/>
  <c r="F33" i="9"/>
  <c r="F43" i="9"/>
  <c r="F53" i="9"/>
  <c r="F57" i="9"/>
  <c r="F66" i="9"/>
  <c r="F70" i="9"/>
  <c r="F4" i="9"/>
  <c r="F80" i="9"/>
  <c r="F88" i="9"/>
  <c r="F98" i="9"/>
  <c r="F108" i="9"/>
  <c r="F118" i="9"/>
  <c r="F128" i="9"/>
  <c r="F132" i="9"/>
  <c r="F141" i="9"/>
  <c r="F145" i="9"/>
  <c r="F79" i="9"/>
  <c r="F154" i="9"/>
  <c r="E5" i="9"/>
  <c r="E4" i="9"/>
  <c r="E80" i="9"/>
  <c r="E79" i="9"/>
  <c r="E154" i="9"/>
  <c r="D5" i="9"/>
  <c r="D4" i="9"/>
  <c r="D80" i="9"/>
  <c r="D79" i="9"/>
  <c r="D154" i="9"/>
  <c r="C5" i="9"/>
  <c r="C13" i="9"/>
  <c r="C23" i="9"/>
  <c r="C33" i="9"/>
  <c r="C43" i="9"/>
  <c r="C53" i="9"/>
  <c r="C57" i="9"/>
  <c r="C66" i="9"/>
  <c r="C70" i="9"/>
  <c r="C4" i="9"/>
  <c r="C80" i="9"/>
  <c r="C88" i="9"/>
  <c r="C98" i="9"/>
  <c r="C108" i="9"/>
  <c r="C118" i="9"/>
  <c r="C128" i="9"/>
  <c r="C132" i="9"/>
  <c r="C141" i="9"/>
  <c r="C145" i="9"/>
  <c r="C79" i="9"/>
  <c r="C154" i="9"/>
  <c r="B5" i="9"/>
  <c r="B13" i="9"/>
  <c r="B23" i="9"/>
  <c r="B33" i="9"/>
  <c r="B43" i="9"/>
  <c r="B53" i="9"/>
  <c r="B57" i="9"/>
  <c r="B66" i="9"/>
  <c r="B70" i="9"/>
  <c r="B4" i="9"/>
  <c r="B80" i="9"/>
  <c r="B88" i="9"/>
  <c r="B98" i="9"/>
  <c r="B108" i="9"/>
  <c r="B118" i="9"/>
  <c r="B128" i="9"/>
  <c r="B132" i="9"/>
  <c r="B141" i="9"/>
  <c r="B145" i="9"/>
  <c r="B79" i="9"/>
  <c r="B154" i="9"/>
  <c r="G152" i="9"/>
  <c r="G151" i="9"/>
  <c r="G150" i="9"/>
  <c r="G149" i="9"/>
  <c r="G148" i="9"/>
  <c r="G147" i="9"/>
  <c r="G146" i="9"/>
  <c r="G144" i="9"/>
  <c r="G143" i="9"/>
  <c r="G142" i="9"/>
  <c r="G140" i="9"/>
  <c r="G139" i="9"/>
  <c r="G138" i="9"/>
  <c r="G137" i="9"/>
  <c r="G136" i="9"/>
  <c r="G135" i="9"/>
  <c r="G134" i="9"/>
  <c r="G133" i="9"/>
  <c r="G131" i="9"/>
  <c r="G130" i="9"/>
  <c r="G129" i="9"/>
  <c r="G127" i="9"/>
  <c r="G126" i="9"/>
  <c r="G125" i="9"/>
  <c r="G124" i="9"/>
  <c r="G123" i="9"/>
  <c r="G122" i="9"/>
  <c r="G121" i="9"/>
  <c r="G120" i="9"/>
  <c r="G119" i="9"/>
  <c r="G117" i="9"/>
  <c r="G116" i="9"/>
  <c r="G115" i="9"/>
  <c r="G114" i="9"/>
  <c r="G113" i="9"/>
  <c r="G112" i="9"/>
  <c r="G111" i="9"/>
  <c r="G110" i="9"/>
  <c r="G109" i="9"/>
  <c r="G107" i="9"/>
  <c r="G106" i="9"/>
  <c r="G105" i="9"/>
  <c r="G104" i="9"/>
  <c r="G103" i="9"/>
  <c r="G102" i="9"/>
  <c r="G101" i="9"/>
  <c r="G100" i="9"/>
  <c r="G99" i="9"/>
  <c r="G97" i="9"/>
  <c r="G96" i="9"/>
  <c r="G95" i="9"/>
  <c r="G94" i="9"/>
  <c r="G93" i="9"/>
  <c r="G92" i="9"/>
  <c r="G91" i="9"/>
  <c r="G90" i="9"/>
  <c r="G89" i="9"/>
  <c r="G77" i="9"/>
  <c r="G76" i="9"/>
  <c r="G75" i="9"/>
  <c r="G74" i="9"/>
  <c r="G73" i="9"/>
  <c r="G72" i="9"/>
  <c r="G71" i="9"/>
  <c r="G69" i="9"/>
  <c r="G68" i="9"/>
  <c r="G67" i="9"/>
  <c r="G65" i="9"/>
  <c r="G64" i="9"/>
  <c r="G63" i="9"/>
  <c r="G62" i="9"/>
  <c r="G61" i="9"/>
  <c r="G60" i="9"/>
  <c r="G59" i="9"/>
  <c r="G58" i="9"/>
  <c r="G56" i="9"/>
  <c r="G55" i="9"/>
  <c r="G54" i="9"/>
  <c r="G52" i="9"/>
  <c r="G51" i="9"/>
  <c r="G50" i="9"/>
  <c r="G49" i="9"/>
  <c r="G48" i="9"/>
  <c r="G47" i="9"/>
  <c r="G46" i="9"/>
  <c r="G45" i="9"/>
  <c r="G44" i="9"/>
  <c r="G42" i="9"/>
  <c r="G41" i="9"/>
  <c r="G40" i="9"/>
  <c r="G39" i="9"/>
  <c r="G38" i="9"/>
  <c r="G37" i="9"/>
  <c r="G36" i="9"/>
  <c r="G35" i="9"/>
  <c r="G34" i="9"/>
  <c r="G32" i="9"/>
  <c r="G31" i="9"/>
  <c r="G30" i="9"/>
  <c r="G29" i="9"/>
  <c r="G28" i="9"/>
  <c r="G27" i="9"/>
  <c r="G26" i="9"/>
  <c r="G25" i="9"/>
  <c r="G24" i="9"/>
  <c r="G22" i="9"/>
  <c r="G21" i="9"/>
  <c r="G20" i="9"/>
  <c r="G19" i="9"/>
  <c r="G18" i="9"/>
  <c r="G17" i="9"/>
  <c r="G16" i="9"/>
  <c r="G15" i="9"/>
  <c r="G14" i="9"/>
  <c r="F70" i="8"/>
  <c r="B70" i="8"/>
  <c r="G70" i="8"/>
  <c r="E70" i="8"/>
  <c r="D70" i="8"/>
  <c r="C70" i="8"/>
  <c r="G69" i="8"/>
  <c r="G68" i="8"/>
  <c r="G67" i="8"/>
  <c r="F13" i="8"/>
  <c r="F25" i="8"/>
  <c r="F32" i="8"/>
  <c r="F34" i="8"/>
  <c r="F37" i="8"/>
  <c r="F41" i="8"/>
  <c r="F50" i="8"/>
  <c r="F55" i="8"/>
  <c r="F60" i="8"/>
  <c r="F62" i="8"/>
  <c r="F65" i="8"/>
  <c r="B13" i="8"/>
  <c r="B25" i="8"/>
  <c r="B32" i="8"/>
  <c r="B34" i="8"/>
  <c r="B37" i="8"/>
  <c r="B41" i="8"/>
  <c r="B50" i="8"/>
  <c r="B55" i="8"/>
  <c r="B60" i="8"/>
  <c r="B62" i="8"/>
  <c r="B65" i="8"/>
  <c r="G65" i="8"/>
  <c r="E13" i="8"/>
  <c r="E25" i="8"/>
  <c r="E32" i="8"/>
  <c r="E34" i="8"/>
  <c r="E37" i="8"/>
  <c r="E41" i="8"/>
  <c r="E50" i="8"/>
  <c r="E55" i="8"/>
  <c r="E60" i="8"/>
  <c r="E62" i="8"/>
  <c r="E65" i="8"/>
  <c r="D13" i="8"/>
  <c r="D25" i="8"/>
  <c r="D32" i="8"/>
  <c r="D34" i="8"/>
  <c r="D37" i="8"/>
  <c r="D41" i="8"/>
  <c r="D50" i="8"/>
  <c r="D55" i="8"/>
  <c r="D60" i="8"/>
  <c r="D62" i="8"/>
  <c r="D65" i="8"/>
  <c r="C13" i="8"/>
  <c r="C25" i="8"/>
  <c r="C32" i="8"/>
  <c r="C34" i="8"/>
  <c r="C37" i="8"/>
  <c r="C41" i="8"/>
  <c r="C50" i="8"/>
  <c r="C55" i="8"/>
  <c r="C60" i="8"/>
  <c r="C62" i="8"/>
  <c r="C65" i="8"/>
  <c r="G63" i="8"/>
  <c r="G62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E60" i="7"/>
  <c r="E68" i="7"/>
  <c r="E69" i="7"/>
  <c r="D60" i="7"/>
  <c r="D68" i="7"/>
  <c r="D69" i="7"/>
  <c r="C60" i="7"/>
  <c r="C68" i="7"/>
  <c r="C69" i="7"/>
  <c r="E46" i="7"/>
  <c r="E54" i="7"/>
  <c r="E55" i="7"/>
  <c r="D46" i="7"/>
  <c r="D54" i="7"/>
  <c r="D55" i="7"/>
  <c r="C46" i="7"/>
  <c r="C54" i="7"/>
  <c r="C55" i="7"/>
  <c r="E34" i="7"/>
  <c r="E37" i="7"/>
  <c r="E41" i="7"/>
  <c r="D34" i="7"/>
  <c r="D37" i="7"/>
  <c r="D41" i="7"/>
  <c r="C34" i="7"/>
  <c r="C37" i="7"/>
  <c r="C41" i="7"/>
  <c r="E7" i="7"/>
  <c r="E12" i="7"/>
  <c r="E16" i="7"/>
  <c r="E20" i="7"/>
  <c r="E21" i="7"/>
  <c r="E22" i="7"/>
  <c r="E26" i="7"/>
  <c r="E30" i="7"/>
  <c r="D7" i="7"/>
  <c r="D12" i="7"/>
  <c r="D16" i="7"/>
  <c r="D20" i="7"/>
  <c r="D21" i="7"/>
  <c r="D22" i="7"/>
  <c r="D26" i="7"/>
  <c r="D30" i="7"/>
  <c r="C7" i="7"/>
  <c r="C12" i="7"/>
  <c r="C20" i="7"/>
  <c r="C21" i="7"/>
  <c r="C22" i="7"/>
  <c r="C26" i="7"/>
  <c r="C30" i="7"/>
  <c r="E4" i="6"/>
  <c r="E10" i="6"/>
  <c r="E16" i="6"/>
  <c r="J4" i="6"/>
  <c r="J10" i="6"/>
  <c r="J16" i="6"/>
  <c r="K16" i="6"/>
  <c r="I4" i="6"/>
  <c r="I10" i="6"/>
  <c r="I16" i="6"/>
  <c r="H4" i="6"/>
  <c r="H10" i="6"/>
  <c r="H16" i="6"/>
  <c r="G4" i="6"/>
  <c r="G10" i="6"/>
  <c r="G16" i="6"/>
  <c r="K14" i="6"/>
  <c r="K13" i="6"/>
  <c r="K12" i="6"/>
  <c r="K11" i="6"/>
  <c r="K10" i="6"/>
  <c r="K8" i="6"/>
  <c r="K7" i="6"/>
  <c r="K6" i="6"/>
  <c r="K5" i="6"/>
  <c r="K4" i="6"/>
  <c r="H5" i="5"/>
  <c r="H9" i="5"/>
  <c r="H4" i="5"/>
  <c r="H15" i="5"/>
  <c r="G5" i="5"/>
  <c r="G9" i="5"/>
  <c r="G4" i="5"/>
  <c r="G15" i="5"/>
  <c r="F6" i="5"/>
  <c r="F7" i="5"/>
  <c r="F8" i="5"/>
  <c r="F5" i="5"/>
  <c r="F10" i="5"/>
  <c r="F11" i="5"/>
  <c r="F12" i="5"/>
  <c r="F9" i="5"/>
  <c r="F4" i="5"/>
  <c r="F15" i="5"/>
  <c r="E5" i="5"/>
  <c r="E9" i="5"/>
  <c r="E4" i="5"/>
  <c r="E15" i="5"/>
  <c r="D5" i="5"/>
  <c r="D9" i="5"/>
  <c r="D4" i="5"/>
  <c r="D15" i="5"/>
  <c r="C5" i="5"/>
  <c r="C9" i="5"/>
  <c r="C4" i="5"/>
  <c r="C15" i="5"/>
  <c r="B5" i="5"/>
  <c r="B9" i="5"/>
  <c r="B4" i="5"/>
  <c r="B15" i="5"/>
  <c r="E6" i="3"/>
  <c r="E24" i="3"/>
  <c r="F72" i="3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C22" i="3"/>
  <c r="B22" i="3"/>
  <c r="F20" i="3"/>
  <c r="E20" i="3"/>
  <c r="F16" i="3"/>
  <c r="E16" i="3"/>
  <c r="C14" i="3"/>
  <c r="B14" i="3"/>
  <c r="F6" i="3"/>
  <c r="C6" i="3"/>
  <c r="B6" i="3"/>
  <c r="B44" i="3"/>
  <c r="F44" i="3"/>
  <c r="F56" i="3"/>
  <c r="E44" i="3"/>
  <c r="E56" i="3"/>
  <c r="C44" i="3"/>
  <c r="C59" i="3"/>
  <c r="B59" i="3"/>
  <c r="E76" i="3"/>
  <c r="F76" i="3"/>
  <c r="F78" i="3"/>
  <c r="E78" i="3"/>
</calcChain>
</file>

<file path=xl/sharedStrings.xml><?xml version="1.0" encoding="utf-8"?>
<sst xmlns="http://schemas.openxmlformats.org/spreadsheetml/2006/main" count="617" uniqueCount="448">
  <si>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</si>
  <si>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</si>
  <si>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</si>
  <si>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</si>
  <si>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</si>
  <si>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</si>
  <si>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</si>
  <si>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</si>
  <si>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</si>
  <si>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</si>
  <si>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</si>
  <si>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</si>
  <si>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</si>
  <si>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</si>
  <si>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</si>
  <si>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</si>
  <si>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</si>
  <si>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</si>
  <si>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</si>
  <si>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</si>
  <si>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</si>
  <si>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</si>
  <si>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</si>
  <si>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</si>
  <si>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</si>
  <si>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</si>
  <si>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</si>
  <si>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</si>
  <si>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</si>
  <si>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</si>
  <si>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</si>
  <si>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</si>
  <si>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</si>
  <si>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</si>
  <si>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</si>
  <si>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</si>
  <si>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</si>
  <si>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</si>
  <si>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</si>
  <si>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</si>
  <si>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</si>
  <si>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</si>
  <si>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</si>
  <si>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</si>
  <si>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</si>
  <si>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</si>
  <si>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</si>
  <si>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</si>
  <si>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</si>
  <si>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</si>
  <si>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</si>
  <si>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</si>
  <si>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</si>
  <si>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</si>
  <si>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</si>
  <si>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</si>
  <si>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</si>
  <si>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</si>
  <si>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</si>
  <si>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</si>
  <si>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</si>
  <si>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</si>
  <si>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</si>
  <si>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</si>
  <si>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</si>
  <si>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</si>
  <si>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</si>
  <si>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</si>
  <si>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</si>
  <si>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</si>
  <si>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</si>
  <si>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</si>
  <si>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</si>
  <si>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</si>
  <si>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</si>
  <si>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</si>
  <si>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</si>
  <si>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</si>
  <si>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</si>
  <si>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</si>
  <si>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</si>
  <si>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</si>
  <si>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</si>
  <si>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</si>
  <si>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</si>
  <si>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</si>
  <si>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</si>
  <si>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</si>
  <si>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</si>
  <si>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</si>
  <si>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</si>
  <si>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</si>
  <si>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</si>
  <si>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</si>
  <si>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</si>
  <si>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</si>
  <si>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</si>
  <si>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</si>
  <si>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</si>
  <si>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</si>
  <si>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</si>
  <si>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</si>
  <si>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</si>
  <si>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</si>
  <si>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</si>
  <si>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</si>
  <si>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</si>
  <si>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</si>
  <si>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</si>
  <si>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</si>
  <si>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</si>
  <si>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</si>
  <si>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</si>
  <si>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</si>
  <si>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</si>
  <si>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</si>
  <si>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</si>
  <si>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</si>
  <si>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Concepto</t>
  </si>
  <si>
    <t>31 de diciembre de 2016</t>
  </si>
  <si>
    <t>Sistema de Agua Potable y Alcantarillado en la Zona Rural del Municipio de León, Guanajuato
Estado de Situación Financiera Detallado - LDF
Al 31 de diciembre de 2016 y al 31 de diciembre de 2017 
(PESOS)</t>
  </si>
  <si>
    <t>Sistema de Agua Potable y Alcantarillado en la Zona Rural del Municipio de León, Guanajuato
Informe Analítico de la Deuda Pública y Otros Pasivos - LDF
Del 1 de enero al 31 de diciembre de 2017 
(PESOS)</t>
  </si>
  <si>
    <t>Denominación de la Deuda Pública y Otros Pasivos (c)</t>
  </si>
  <si>
    <t>Saldo al 31 de diciembre de 2016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</si>
  <si>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</si>
  <si>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</si>
  <si>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</si>
  <si>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</si>
  <si>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</si>
  <si>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</si>
  <si>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</si>
  <si>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</si>
  <si>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</si>
  <si>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</si>
  <si>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</si>
  <si>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</si>
  <si>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</si>
  <si>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</si>
  <si>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</si>
  <si>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</si>
  <si>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</si>
  <si>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</si>
  <si>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</si>
  <si>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</si>
  <si>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</si>
  <si>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</si>
  <si>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</si>
  <si>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</si>
  <si>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</si>
  <si>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</si>
  <si>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</t>
  </si>
  <si>
    <t>Plazo Pactado</t>
  </si>
  <si>
    <t>Tasa de Interés</t>
  </si>
  <si>
    <t>Comisiones y Costos Relacionados</t>
  </si>
  <si>
    <t>Tasa Efectiva</t>
  </si>
  <si>
    <t>(k)</t>
  </si>
  <si>
    <t>(l)</t>
  </si>
  <si>
    <t>(m)</t>
  </si>
  <si>
    <t>(n)</t>
  </si>
  <si>
    <t>(o)</t>
  </si>
  <si>
    <t>(p)</t>
  </si>
  <si>
    <t>6. Obligaciones a Corto Plazo (Informativo)</t>
  </si>
  <si>
    <t>A. Crédito 1</t>
  </si>
  <si>
    <t>B. Crédito 2</t>
  </si>
  <si>
    <t>C. Crédito XX</t>
  </si>
  <si>
    <t>Sistema de Agua Potable y Alcantarillado en la Zona Rural del Municipio de León, Guanajuato
Informe Analítico de Obligaciones Diferentes de Financiamientos – LDF
Del 1 de enero al 31 de diciembre de 2017
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</si>
  <si>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</si>
  <si>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</si>
  <si>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</si>
  <si>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</si>
  <si>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</si>
  <si>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</si>
  <si>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</si>
  <si>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</si>
  <si>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</si>
  <si>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</si>
  <si>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</si>
  <si>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</si>
  <si>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</si>
  <si>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</si>
  <si>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NO APLICA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</si>
  <si>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</si>
  <si>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</si>
  <si>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</si>
  <si>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</si>
  <si>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</si>
  <si>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</si>
  <si>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</si>
  <si>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</si>
  <si>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Sistema de Agua Potable y Alcantarillado en la Zona Rural del Municipio de León, Guanajuato
Balance Presupuestario - LDF
Del 1 de enero al 31 de diciembre de 2017
(PESOS)</t>
  </si>
  <si>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</si>
  <si>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</si>
  <si>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</si>
  <si>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</si>
  <si>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</si>
  <si>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</si>
  <si>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</si>
  <si>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</si>
  <si>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</si>
  <si>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</si>
  <si>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</si>
  <si>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</si>
  <si>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</si>
  <si>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</si>
  <si>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</si>
  <si>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</si>
  <si>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</si>
  <si>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</si>
  <si>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</si>
  <si>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</si>
  <si>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</si>
  <si>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</si>
  <si>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</si>
  <si>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</si>
  <si>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</si>
  <si>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</si>
  <si>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</si>
  <si>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</si>
  <si>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</si>
  <si>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</si>
  <si>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</si>
  <si>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</si>
  <si>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</si>
  <si>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</si>
  <si>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</si>
  <si>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</si>
  <si>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</si>
  <si>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</si>
  <si>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</si>
  <si>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</si>
  <si>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Sistema de Agua Potable y Alcantarillado en la Zona Rural del Municipio de León, Guanajuato
Estado Analítico de Ingresos Detallado - LDF
Del 1 de enero al 31 de diciembre de 2017
(PESOS)</t>
  </si>
  <si>
    <t>Ingreso</t>
  </si>
  <si>
    <t>Estimado (d)</t>
  </si>
  <si>
    <t>Ampliaciones/ (Reducciones)</t>
  </si>
  <si>
    <t>Modificado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</si>
  <si>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</si>
  <si>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</si>
  <si>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</si>
  <si>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</si>
  <si>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</si>
  <si>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</si>
  <si>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</si>
  <si>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</si>
  <si>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</si>
  <si>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</si>
  <si>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</si>
  <si>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</si>
  <si>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</si>
  <si>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</si>
  <si>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</si>
  <si>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</si>
  <si>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</si>
  <si>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</si>
  <si>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</si>
  <si>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</si>
  <si>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</si>
  <si>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</si>
  <si>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</si>
  <si>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</si>
  <si>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</si>
  <si>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</si>
  <si>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</si>
  <si>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</si>
  <si>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</si>
  <si>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</si>
  <si>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</si>
  <si>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</si>
  <si>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</si>
  <si>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</si>
  <si>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</si>
  <si>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</si>
  <si>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</si>
  <si>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</si>
  <si>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</si>
  <si>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</si>
  <si>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</si>
  <si>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</si>
  <si>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</si>
  <si>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</si>
  <si>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</si>
  <si>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</si>
  <si>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</si>
  <si>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</si>
  <si>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</si>
  <si>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</si>
  <si>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</si>
  <si>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</si>
  <si>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</si>
  <si>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</si>
  <si>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</si>
  <si>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</si>
  <si>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</si>
  <si>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</si>
  <si>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</si>
  <si>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</si>
  <si>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</si>
  <si>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</si>
  <si>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</si>
  <si>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</si>
  <si>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
Clasificación por Objeto del Gasto (Capítulo y Concepto)
Del 1 de enero al 31 de diciembre de 2017
(PESOS)</t>
  </si>
  <si>
    <t>Egresos</t>
  </si>
  <si>
    <t>Aprobado (d)</t>
  </si>
  <si>
    <t xml:space="preserve">Ampliaciones/ (Reducciones) </t>
  </si>
  <si>
    <t xml:space="preserve">Modificado 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</si>
  <si>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</si>
  <si>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</si>
  <si>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</si>
  <si>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</si>
  <si>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</si>
  <si>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</si>
  <si>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</si>
  <si>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</si>
  <si>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</si>
  <si>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</si>
  <si>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</si>
  <si>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</si>
  <si>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</si>
  <si>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</si>
  <si>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</si>
  <si>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</si>
  <si>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</si>
  <si>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</si>
  <si>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</si>
  <si>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</si>
  <si>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</si>
  <si>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</si>
  <si>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</si>
  <si>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</si>
  <si>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</si>
  <si>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</si>
  <si>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</si>
  <si>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</si>
  <si>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</si>
  <si>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</si>
  <si>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</si>
  <si>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</si>
  <si>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</si>
  <si>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</si>
  <si>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</si>
  <si>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</si>
  <si>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</si>
  <si>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</si>
  <si>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</si>
  <si>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</si>
  <si>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</si>
  <si>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</si>
  <si>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</si>
  <si>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</si>
  <si>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</si>
  <si>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</si>
  <si>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</si>
  <si>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</si>
  <si>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</si>
  <si>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</si>
  <si>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</si>
  <si>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</si>
  <si>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</si>
  <si>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</si>
  <si>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</si>
  <si>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</si>
  <si>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</si>
  <si>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</si>
  <si>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</si>
  <si>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</si>
  <si>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</si>
  <si>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</si>
  <si>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</si>
  <si>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</si>
  <si>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</si>
  <si>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</si>
  <si>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</si>
  <si>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</si>
  <si>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</si>
  <si>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</si>
  <si>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</si>
  <si>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</si>
  <si>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</si>
  <si>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</si>
  <si>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</si>
  <si>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</si>
  <si>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</si>
  <si>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</si>
  <si>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Subejercicio ( e)</t>
  </si>
  <si>
    <t>I. Gasto No Etiquetado</t>
  </si>
  <si>
    <t>(I=A+B+C+D+E+F+G+H)</t>
  </si>
  <si>
    <t>PLANEACIÓN, OPÉRACIÓN Y MANTENIMIENTO</t>
  </si>
  <si>
    <t>PRESIDENCIA SAPAL RURAL</t>
  </si>
  <si>
    <t>ADMINISTRACIÓN FINANCIERA Y COMERCIAL</t>
  </si>
  <si>
    <t>II. Gasto Etiquetado</t>
  </si>
  <si>
    <t>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</si>
  <si>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</si>
  <si>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</si>
  <si>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</si>
  <si>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</si>
  <si>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</si>
  <si>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</si>
  <si>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</si>
  <si>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</si>
  <si>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Sistema de Agua Potable y Alcantarillado en la Zona Rural del Municipio de León, Guanajuato
Estado Analítico del Ejercicio del Presupuesto de Egresos Detallado - LDF
Clasificación Funcional (Finalidad y Función)
el 1 de enero Al 31 de diciembre de 2017
(PESOS)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</si>
  <si>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</si>
  <si>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</si>
  <si>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</si>
  <si>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</si>
  <si>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</si>
  <si>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</si>
  <si>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</si>
  <si>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</si>
  <si>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</si>
  <si>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</si>
  <si>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</si>
  <si>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</si>
  <si>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</si>
  <si>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</si>
  <si>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</si>
  <si>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</si>
  <si>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</si>
  <si>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</si>
  <si>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</si>
  <si>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</si>
  <si>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</si>
  <si>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</si>
  <si>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</si>
  <si>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</si>
  <si>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</si>
  <si>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</si>
  <si>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</si>
  <si>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</si>
  <si>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</si>
  <si>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</si>
  <si>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</si>
  <si>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</si>
  <si>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</si>
  <si>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</si>
  <si>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Sistema de Agua Potable y Alcantarillado en el Municipio de León, Guanajuato
Estado Analítico del Ejercicio del Presupuesto de Egresos Detallado - LDF
Clasificación de Servicios Personales por Categoría
Del 1 de enero al 31 de diciembre de 2017 (b)
(PESOS)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</si>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</sst>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rgb="FFBFBFBF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7" fillId="0" borderId="0"/>
  </cellStyleXfs>
  <cellXfs count="134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/>
    <xf numFmtId="0" fontId="3" fillId="0" borderId="0" xfId="1" applyProtection="1">
      <protection locked="0"/>
    </xf>
    <xf numFmtId="0" fontId="3" fillId="0" borderId="0" xfId="1"/>
    <xf numFmtId="0" fontId="6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4" fontId="8" fillId="0" borderId="6" xfId="3" applyNumberFormat="1" applyFont="1" applyFill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horizontal="justify" vertical="center" wrapText="1"/>
    </xf>
    <xf numFmtId="4" fontId="9" fillId="0" borderId="7" xfId="3" applyNumberFormat="1" applyFont="1" applyFill="1" applyBorder="1" applyAlignment="1" applyProtection="1">
      <alignment vertical="top" wrapText="1"/>
      <protection locked="0"/>
    </xf>
    <xf numFmtId="0" fontId="3" fillId="0" borderId="7" xfId="0" applyFont="1" applyBorder="1" applyAlignment="1">
      <alignment horizontal="left" vertical="center" wrapText="1" indent="1"/>
    </xf>
    <xf numFmtId="4" fontId="8" fillId="0" borderId="7" xfId="3" applyNumberFormat="1" applyFont="1" applyFill="1" applyBorder="1" applyAlignment="1" applyProtection="1">
      <alignment vertical="top" wrapText="1"/>
      <protection locked="0"/>
    </xf>
    <xf numFmtId="4" fontId="9" fillId="2" borderId="7" xfId="3" applyNumberFormat="1" applyFont="1" applyFill="1" applyBorder="1" applyAlignment="1" applyProtection="1">
      <alignment vertical="top" wrapText="1"/>
      <protection locked="0"/>
    </xf>
    <xf numFmtId="4" fontId="3" fillId="0" borderId="7" xfId="0" applyNumberFormat="1" applyFont="1" applyBorder="1" applyProtection="1">
      <protection locked="0"/>
    </xf>
    <xf numFmtId="0" fontId="3" fillId="0" borderId="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" fontId="3" fillId="0" borderId="0" xfId="0" applyNumberFormat="1" applyFont="1" applyAlignment="1"/>
    <xf numFmtId="0" fontId="3" fillId="0" borderId="0" xfId="0" applyFont="1" applyAlignment="1"/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5" fontId="3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15" fontId="3" fillId="0" borderId="7" xfId="0" applyNumberFormat="1" applyFont="1" applyBorder="1" applyProtection="1">
      <protection locked="0"/>
    </xf>
    <xf numFmtId="0" fontId="3" fillId="0" borderId="7" xfId="0" applyFont="1" applyBorder="1" applyProtection="1">
      <protection locked="0"/>
    </xf>
    <xf numFmtId="4" fontId="4" fillId="0" borderId="7" xfId="0" applyNumberFormat="1" applyFont="1" applyBorder="1" applyProtection="1"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vertical="center" wrapText="1"/>
    </xf>
    <xf numFmtId="0" fontId="3" fillId="0" borderId="5" xfId="0" applyFont="1" applyBorder="1"/>
    <xf numFmtId="0" fontId="4" fillId="0" borderId="0" xfId="0" applyFont="1" applyBorder="1" applyAlignment="1">
      <alignment vertical="center" wrapText="1"/>
    </xf>
    <xf numFmtId="4" fontId="3" fillId="0" borderId="0" xfId="1" applyNumberFormat="1" applyFont="1" applyFill="1" applyBorder="1" applyAlignment="1" applyProtection="1">
      <alignment vertical="top"/>
      <protection locked="0"/>
    </xf>
    <xf numFmtId="0" fontId="3" fillId="0" borderId="0" xfId="0" applyFont="1" applyBorder="1" applyAlignment="1">
      <alignment vertical="center" wrapText="1"/>
    </xf>
    <xf numFmtId="4" fontId="3" fillId="4" borderId="7" xfId="0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8" xfId="0" applyFont="1" applyBorder="1"/>
    <xf numFmtId="0" fontId="4" fillId="0" borderId="18" xfId="0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6" xfId="0" applyFont="1" applyFill="1" applyBorder="1"/>
    <xf numFmtId="0" fontId="2" fillId="2" borderId="9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0" fontId="4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indent="1"/>
    </xf>
    <xf numFmtId="4" fontId="3" fillId="0" borderId="7" xfId="1" applyNumberFormat="1" applyFont="1" applyFill="1" applyBorder="1" applyAlignment="1" applyProtection="1">
      <alignment vertical="top"/>
      <protection locked="0"/>
    </xf>
    <xf numFmtId="0" fontId="3" fillId="0" borderId="7" xfId="0" applyFont="1" applyBorder="1" applyAlignment="1">
      <alignment horizontal="left" vertical="center" indent="2"/>
    </xf>
    <xf numFmtId="4" fontId="3" fillId="5" borderId="7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justify" vertical="center"/>
    </xf>
    <xf numFmtId="0" fontId="3" fillId="0" borderId="7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justify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2" fillId="0" borderId="0" xfId="0" applyFont="1"/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indent="1"/>
    </xf>
    <xf numFmtId="4" fontId="13" fillId="0" borderId="6" xfId="0" applyNumberFormat="1" applyFont="1" applyBorder="1" applyAlignment="1">
      <alignment vertical="center"/>
    </xf>
    <xf numFmtId="0" fontId="14" fillId="0" borderId="7" xfId="0" applyFont="1" applyBorder="1" applyAlignment="1">
      <alignment horizontal="left" vertical="center" indent="1"/>
    </xf>
    <xf numFmtId="4" fontId="13" fillId="0" borderId="7" xfId="0" applyNumberFormat="1" applyFont="1" applyBorder="1" applyAlignment="1">
      <alignment vertical="center"/>
    </xf>
    <xf numFmtId="0" fontId="14" fillId="0" borderId="7" xfId="0" applyFont="1" applyBorder="1" applyAlignment="1">
      <alignment horizontal="left" vertical="center" indent="2"/>
    </xf>
    <xf numFmtId="4" fontId="14" fillId="0" borderId="7" xfId="0" applyNumberFormat="1" applyFont="1" applyBorder="1" applyAlignment="1">
      <alignment vertical="center"/>
    </xf>
    <xf numFmtId="4" fontId="3" fillId="0" borderId="0" xfId="0" applyNumberFormat="1" applyFont="1" applyBorder="1" applyProtection="1">
      <protection locked="0"/>
    </xf>
    <xf numFmtId="0" fontId="3" fillId="0" borderId="9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justify" vertical="center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vertical="center"/>
    </xf>
    <xf numFmtId="4" fontId="4" fillId="0" borderId="0" xfId="0" applyNumberFormat="1" applyFont="1" applyBorder="1" applyProtection="1">
      <protection locked="0"/>
    </xf>
    <xf numFmtId="0" fontId="4" fillId="0" borderId="9" xfId="0" applyFont="1" applyBorder="1" applyAlignment="1">
      <alignment horizontal="left" vertical="center" wrapText="1"/>
    </xf>
  </cellXfs>
  <cellStyles count="4">
    <cellStyle name="Millare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20"/>
  </cols>
  <sheetData>
    <row r="1" spans="1:2">
      <c r="A1" s="19"/>
      <c r="B1" s="19"/>
    </row>
    <row r="2020" spans="1:1">
      <c r="A2020" s="21" t="s">
        <v>117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XFD1048576"/>
    </sheetView>
  </sheetViews>
  <sheetFormatPr baseColWidth="10" defaultRowHeight="11.25"/>
  <cols>
    <col min="1" max="1" width="52" style="18" customWidth="1"/>
    <col min="2" max="2" width="16.83203125" style="18" customWidth="1"/>
    <col min="3" max="3" width="15" style="18" customWidth="1"/>
    <col min="4" max="4" width="16.83203125" style="18" customWidth="1"/>
    <col min="5" max="5" width="14.33203125" style="18" customWidth="1"/>
    <col min="6" max="6" width="13" style="18" customWidth="1"/>
    <col min="7" max="7" width="16.83203125" style="18" customWidth="1"/>
    <col min="8" max="16384" width="12" style="18"/>
  </cols>
  <sheetData>
    <row r="1" spans="1:7">
      <c r="A1" s="25" t="s">
        <v>433</v>
      </c>
      <c r="B1" s="26"/>
      <c r="C1" s="26"/>
      <c r="D1" s="26"/>
      <c r="E1" s="26"/>
      <c r="F1" s="26"/>
      <c r="G1" s="27"/>
    </row>
    <row r="2" spans="1:7">
      <c r="A2" s="127"/>
      <c r="B2" s="123" t="s">
        <v>300</v>
      </c>
      <c r="C2" s="123"/>
      <c r="D2" s="123"/>
      <c r="E2" s="123"/>
      <c r="F2" s="123"/>
      <c r="G2" s="122"/>
    </row>
    <row r="3" spans="1:7" ht="22.5">
      <c r="A3" s="93" t="s">
        <v>190</v>
      </c>
      <c r="B3" s="2" t="s">
        <v>301</v>
      </c>
      <c r="C3" s="2" t="s">
        <v>302</v>
      </c>
      <c r="D3" s="2" t="s">
        <v>303</v>
      </c>
      <c r="E3" s="2" t="s">
        <v>434</v>
      </c>
      <c r="F3" s="2" t="s">
        <v>208</v>
      </c>
      <c r="G3" s="28" t="s">
        <v>305</v>
      </c>
    </row>
    <row r="4" spans="1:7">
      <c r="A4" s="130" t="s">
        <v>435</v>
      </c>
      <c r="B4" s="131">
        <f>B5+B6+B7+B10+B11+B14</f>
        <v>1853414.94</v>
      </c>
      <c r="C4" s="131">
        <f t="shared" ref="C4:G4" si="0">C5+C6+C7+C10+C11+C14</f>
        <v>0</v>
      </c>
      <c r="D4" s="131">
        <f t="shared" si="0"/>
        <v>1853414.94</v>
      </c>
      <c r="E4" s="131">
        <f t="shared" si="0"/>
        <v>132906</v>
      </c>
      <c r="F4" s="131">
        <f t="shared" si="0"/>
        <v>132906</v>
      </c>
      <c r="G4" s="131">
        <f t="shared" si="0"/>
        <v>1720508.94</v>
      </c>
    </row>
    <row r="5" spans="1:7">
      <c r="A5" s="33" t="s">
        <v>436</v>
      </c>
      <c r="B5" s="132">
        <v>1853414.94</v>
      </c>
      <c r="C5" s="7">
        <v>0</v>
      </c>
      <c r="D5" s="7">
        <v>1853414.94</v>
      </c>
      <c r="E5" s="116">
        <v>132906</v>
      </c>
      <c r="F5" s="116">
        <v>132906</v>
      </c>
      <c r="G5" s="7">
        <f>D5-E5</f>
        <v>1720508.94</v>
      </c>
    </row>
    <row r="6" spans="1:7">
      <c r="A6" s="33" t="s">
        <v>437</v>
      </c>
      <c r="B6" s="7"/>
      <c r="C6" s="7"/>
      <c r="D6" s="7"/>
      <c r="E6" s="7"/>
      <c r="F6" s="7"/>
      <c r="G6" s="7">
        <f>D6-E6</f>
        <v>0</v>
      </c>
    </row>
    <row r="7" spans="1:7">
      <c r="A7" s="33" t="s">
        <v>438</v>
      </c>
      <c r="B7" s="7">
        <f>SUM(B8:B9)</f>
        <v>0</v>
      </c>
      <c r="C7" s="7">
        <f t="shared" ref="C7:G7" si="1">SUM(C8:C9)</f>
        <v>0</v>
      </c>
      <c r="D7" s="7">
        <f t="shared" si="1"/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</row>
    <row r="8" spans="1:7">
      <c r="A8" s="101" t="s">
        <v>439</v>
      </c>
      <c r="B8" s="9"/>
      <c r="C8" s="9"/>
      <c r="D8" s="9"/>
      <c r="E8" s="9"/>
      <c r="F8" s="9"/>
      <c r="G8" s="9">
        <f t="shared" ref="G8:G14" si="2">D8-E8</f>
        <v>0</v>
      </c>
    </row>
    <row r="9" spans="1:7">
      <c r="A9" s="101" t="s">
        <v>440</v>
      </c>
      <c r="B9" s="9"/>
      <c r="C9" s="9"/>
      <c r="D9" s="9"/>
      <c r="E9" s="9"/>
      <c r="F9" s="9"/>
      <c r="G9" s="9">
        <f t="shared" si="2"/>
        <v>0</v>
      </c>
    </row>
    <row r="10" spans="1:7">
      <c r="A10" s="33" t="s">
        <v>441</v>
      </c>
      <c r="B10" s="7"/>
      <c r="C10" s="7"/>
      <c r="D10" s="7"/>
      <c r="E10" s="7"/>
      <c r="F10" s="7"/>
      <c r="G10" s="7">
        <f t="shared" si="2"/>
        <v>0</v>
      </c>
    </row>
    <row r="11" spans="1:7" ht="22.5">
      <c r="A11" s="33" t="s">
        <v>442</v>
      </c>
      <c r="B11" s="7">
        <f>SUM(B12:B13)</f>
        <v>0</v>
      </c>
      <c r="C11" s="7">
        <f t="shared" ref="C11:F11" si="3">SUM(C12:C13)</f>
        <v>0</v>
      </c>
      <c r="D11" s="7">
        <f t="shared" si="3"/>
        <v>0</v>
      </c>
      <c r="E11" s="7">
        <f t="shared" si="3"/>
        <v>0</v>
      </c>
      <c r="F11" s="7">
        <f t="shared" si="3"/>
        <v>0</v>
      </c>
      <c r="G11" s="7">
        <f t="shared" si="2"/>
        <v>0</v>
      </c>
    </row>
    <row r="12" spans="1:7">
      <c r="A12" s="101" t="s">
        <v>443</v>
      </c>
      <c r="B12" s="9"/>
      <c r="C12" s="9"/>
      <c r="D12" s="9"/>
      <c r="E12" s="9"/>
      <c r="F12" s="9"/>
      <c r="G12" s="9">
        <f t="shared" si="2"/>
        <v>0</v>
      </c>
    </row>
    <row r="13" spans="1:7">
      <c r="A13" s="101" t="s">
        <v>444</v>
      </c>
      <c r="B13" s="9"/>
      <c r="C13" s="9"/>
      <c r="D13" s="9"/>
      <c r="E13" s="9"/>
      <c r="F13" s="9"/>
      <c r="G13" s="9">
        <f t="shared" si="2"/>
        <v>0</v>
      </c>
    </row>
    <row r="14" spans="1:7">
      <c r="A14" s="33" t="s">
        <v>445</v>
      </c>
      <c r="B14" s="7"/>
      <c r="C14" s="7"/>
      <c r="D14" s="7"/>
      <c r="E14" s="7"/>
      <c r="F14" s="7"/>
      <c r="G14" s="7">
        <f t="shared" si="2"/>
        <v>0</v>
      </c>
    </row>
    <row r="15" spans="1:7">
      <c r="A15" s="33"/>
      <c r="B15" s="9"/>
      <c r="C15" s="9"/>
      <c r="D15" s="9"/>
      <c r="E15" s="9"/>
      <c r="F15" s="9"/>
      <c r="G15" s="9"/>
    </row>
    <row r="16" spans="1:7">
      <c r="A16" s="45" t="s">
        <v>446</v>
      </c>
      <c r="B16" s="7">
        <f>B17+B18+B19+B22+B23+B26</f>
        <v>0</v>
      </c>
      <c r="C16" s="7">
        <f t="shared" ref="C16:G16" si="4">C17+C18+C19+C22+C23+C26</f>
        <v>0</v>
      </c>
      <c r="D16" s="7">
        <f t="shared" si="4"/>
        <v>0</v>
      </c>
      <c r="E16" s="7">
        <f t="shared" si="4"/>
        <v>0</v>
      </c>
      <c r="F16" s="7">
        <f t="shared" si="4"/>
        <v>0</v>
      </c>
      <c r="G16" s="7">
        <f t="shared" si="4"/>
        <v>0</v>
      </c>
    </row>
    <row r="17" spans="1:7">
      <c r="A17" s="33" t="s">
        <v>436</v>
      </c>
      <c r="B17" s="7"/>
      <c r="C17" s="7"/>
      <c r="D17" s="7"/>
      <c r="E17" s="7"/>
      <c r="F17" s="7"/>
      <c r="G17" s="7">
        <f t="shared" ref="G17:G26" si="5">D17-E17</f>
        <v>0</v>
      </c>
    </row>
    <row r="18" spans="1:7">
      <c r="A18" s="33" t="s">
        <v>437</v>
      </c>
      <c r="B18" s="7"/>
      <c r="C18" s="7"/>
      <c r="D18" s="7"/>
      <c r="E18" s="7"/>
      <c r="F18" s="7"/>
      <c r="G18" s="7">
        <f t="shared" si="5"/>
        <v>0</v>
      </c>
    </row>
    <row r="19" spans="1:7">
      <c r="A19" s="33" t="s">
        <v>438</v>
      </c>
      <c r="B19" s="7">
        <f>SUM(B20:B21)</f>
        <v>0</v>
      </c>
      <c r="C19" s="7">
        <f t="shared" ref="C19:F19" si="6">SUM(C20:C21)</f>
        <v>0</v>
      </c>
      <c r="D19" s="7">
        <f t="shared" si="6"/>
        <v>0</v>
      </c>
      <c r="E19" s="7">
        <f t="shared" si="6"/>
        <v>0</v>
      </c>
      <c r="F19" s="7">
        <f t="shared" si="6"/>
        <v>0</v>
      </c>
      <c r="G19" s="7">
        <f t="shared" si="5"/>
        <v>0</v>
      </c>
    </row>
    <row r="20" spans="1:7">
      <c r="A20" s="101" t="s">
        <v>439</v>
      </c>
      <c r="B20" s="9"/>
      <c r="C20" s="9"/>
      <c r="D20" s="9"/>
      <c r="E20" s="9"/>
      <c r="F20" s="9"/>
      <c r="G20" s="9">
        <f t="shared" si="5"/>
        <v>0</v>
      </c>
    </row>
    <row r="21" spans="1:7">
      <c r="A21" s="101" t="s">
        <v>440</v>
      </c>
      <c r="B21" s="9"/>
      <c r="C21" s="9"/>
      <c r="D21" s="9"/>
      <c r="E21" s="9"/>
      <c r="F21" s="9"/>
      <c r="G21" s="9">
        <f t="shared" si="5"/>
        <v>0</v>
      </c>
    </row>
    <row r="22" spans="1:7">
      <c r="A22" s="33" t="s">
        <v>441</v>
      </c>
      <c r="B22" s="7"/>
      <c r="C22" s="7"/>
      <c r="D22" s="7"/>
      <c r="E22" s="7"/>
      <c r="F22" s="7"/>
      <c r="G22" s="7">
        <f t="shared" si="5"/>
        <v>0</v>
      </c>
    </row>
    <row r="23" spans="1:7" ht="22.5">
      <c r="A23" s="33" t="s">
        <v>442</v>
      </c>
      <c r="B23" s="7">
        <f>SUM(B24:B25)</f>
        <v>0</v>
      </c>
      <c r="C23" s="7">
        <f t="shared" ref="C23:F23" si="7">SUM(C24:C25)</f>
        <v>0</v>
      </c>
      <c r="D23" s="7">
        <f t="shared" si="7"/>
        <v>0</v>
      </c>
      <c r="E23" s="7">
        <f t="shared" si="7"/>
        <v>0</v>
      </c>
      <c r="F23" s="7">
        <f t="shared" si="7"/>
        <v>0</v>
      </c>
      <c r="G23" s="7">
        <f t="shared" si="5"/>
        <v>0</v>
      </c>
    </row>
    <row r="24" spans="1:7">
      <c r="A24" s="101" t="s">
        <v>443</v>
      </c>
      <c r="B24" s="9"/>
      <c r="C24" s="9"/>
      <c r="D24" s="9"/>
      <c r="E24" s="9"/>
      <c r="F24" s="9"/>
      <c r="G24" s="9">
        <f t="shared" si="5"/>
        <v>0</v>
      </c>
    </row>
    <row r="25" spans="1:7">
      <c r="A25" s="101" t="s">
        <v>444</v>
      </c>
      <c r="B25" s="9"/>
      <c r="C25" s="9"/>
      <c r="D25" s="9"/>
      <c r="E25" s="9"/>
      <c r="F25" s="9"/>
      <c r="G25" s="9">
        <f t="shared" si="5"/>
        <v>0</v>
      </c>
    </row>
    <row r="26" spans="1:7">
      <c r="A26" s="33" t="s">
        <v>445</v>
      </c>
      <c r="B26" s="7"/>
      <c r="C26" s="7"/>
      <c r="D26" s="7"/>
      <c r="E26" s="7"/>
      <c r="F26" s="7"/>
      <c r="G26" s="7">
        <f t="shared" si="5"/>
        <v>0</v>
      </c>
    </row>
    <row r="27" spans="1:7">
      <c r="A27" s="45" t="s">
        <v>447</v>
      </c>
      <c r="B27" s="7">
        <f>B4+B16</f>
        <v>1853414.94</v>
      </c>
      <c r="C27" s="7">
        <f t="shared" ref="C27:G27" si="8">C4+C16</f>
        <v>0</v>
      </c>
      <c r="D27" s="7">
        <f t="shared" si="8"/>
        <v>1853414.94</v>
      </c>
      <c r="E27" s="7">
        <f t="shared" si="8"/>
        <v>132906</v>
      </c>
      <c r="F27" s="7">
        <f t="shared" si="8"/>
        <v>132906</v>
      </c>
      <c r="G27" s="7">
        <f t="shared" si="8"/>
        <v>1720508.94</v>
      </c>
    </row>
    <row r="28" spans="1:7">
      <c r="A28" s="133"/>
      <c r="B28" s="16"/>
      <c r="C28" s="16"/>
      <c r="D28" s="16"/>
      <c r="E28" s="16"/>
      <c r="F28" s="16"/>
      <c r="G28" s="16"/>
    </row>
  </sheetData>
  <mergeCells count="2">
    <mergeCell ref="A1:G1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B49" workbookViewId="0">
      <selection activeCell="G77" sqref="G77"/>
    </sheetView>
  </sheetViews>
  <sheetFormatPr baseColWidth="10" defaultRowHeight="11.25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>
      <c r="A1" s="22" t="s">
        <v>120</v>
      </c>
      <c r="B1" s="23"/>
      <c r="C1" s="23"/>
      <c r="D1" s="23"/>
      <c r="E1" s="23"/>
      <c r="F1" s="24"/>
    </row>
    <row r="2" spans="1:6" ht="33.75">
      <c r="A2" s="1" t="s">
        <v>118</v>
      </c>
      <c r="B2" s="2">
        <v>2017</v>
      </c>
      <c r="C2" s="2" t="s">
        <v>119</v>
      </c>
      <c r="D2" s="1" t="s">
        <v>118</v>
      </c>
      <c r="E2" s="2">
        <v>2017</v>
      </c>
      <c r="F2" s="2" t="s">
        <v>119</v>
      </c>
    </row>
    <row r="3" spans="1:6">
      <c r="A3" s="3"/>
      <c r="B3" s="4"/>
      <c r="C3" s="4"/>
      <c r="D3" s="5"/>
      <c r="E3" s="4"/>
      <c r="F3" s="4"/>
    </row>
    <row r="4" spans="1:6">
      <c r="A4" s="6" t="s">
        <v>0</v>
      </c>
      <c r="B4" s="7"/>
      <c r="C4" s="7"/>
      <c r="D4" s="8" t="s">
        <v>1</v>
      </c>
      <c r="E4" s="7"/>
      <c r="F4" s="7"/>
    </row>
    <row r="5" spans="1:6">
      <c r="A5" s="6" t="s">
        <v>2</v>
      </c>
      <c r="B5" s="9"/>
      <c r="C5" s="9"/>
      <c r="D5" s="8" t="s">
        <v>3</v>
      </c>
      <c r="E5" s="9"/>
      <c r="F5" s="9"/>
    </row>
    <row r="6" spans="1:6">
      <c r="A6" s="3" t="s">
        <v>4</v>
      </c>
      <c r="B6" s="7">
        <f>SUM(B7:B13)</f>
        <v>17991490.43</v>
      </c>
      <c r="C6" s="7">
        <f>SUM(C7:C13)</f>
        <v>12764663.390000001</v>
      </c>
      <c r="D6" s="5" t="s">
        <v>5</v>
      </c>
      <c r="E6" s="7">
        <f>SUM(E7:E15)</f>
        <v>101639907.09</v>
      </c>
      <c r="F6" s="7">
        <f>SUM(F7:F15)</f>
        <v>88293707.049999997</v>
      </c>
    </row>
    <row r="7" spans="1:6">
      <c r="A7" s="10" t="s">
        <v>6</v>
      </c>
      <c r="B7" s="9">
        <v>0</v>
      </c>
      <c r="C7" s="9">
        <v>0</v>
      </c>
      <c r="D7" s="11" t="s">
        <v>7</v>
      </c>
      <c r="E7" s="9">
        <v>0</v>
      </c>
      <c r="F7" s="9">
        <v>0</v>
      </c>
    </row>
    <row r="8" spans="1:6">
      <c r="A8" s="10" t="s">
        <v>8</v>
      </c>
      <c r="B8" s="9">
        <v>6023583.21</v>
      </c>
      <c r="C8" s="9">
        <v>6646369.0700000003</v>
      </c>
      <c r="D8" s="11" t="s">
        <v>9</v>
      </c>
      <c r="E8" s="9">
        <v>200498.1</v>
      </c>
      <c r="F8" s="9">
        <v>270261.26</v>
      </c>
    </row>
    <row r="9" spans="1:6">
      <c r="A9" s="10" t="s">
        <v>10</v>
      </c>
      <c r="B9" s="9">
        <v>0</v>
      </c>
      <c r="C9" s="9">
        <v>0</v>
      </c>
      <c r="D9" s="11" t="s">
        <v>11</v>
      </c>
      <c r="E9" s="9">
        <v>55245839.789999999</v>
      </c>
      <c r="F9" s="9">
        <v>72022694.269999996</v>
      </c>
    </row>
    <row r="10" spans="1:6">
      <c r="A10" s="10" t="s">
        <v>12</v>
      </c>
      <c r="B10" s="9">
        <v>0</v>
      </c>
      <c r="C10" s="9">
        <v>0</v>
      </c>
      <c r="D10" s="11" t="s">
        <v>13</v>
      </c>
      <c r="E10" s="9">
        <v>0</v>
      </c>
      <c r="F10" s="9">
        <v>0</v>
      </c>
    </row>
    <row r="11" spans="1:6">
      <c r="A11" s="10" t="s">
        <v>14</v>
      </c>
      <c r="B11" s="9">
        <v>11967907.220000001</v>
      </c>
      <c r="C11" s="9">
        <v>6118294.3200000003</v>
      </c>
      <c r="D11" s="11" t="s">
        <v>15</v>
      </c>
      <c r="E11" s="9">
        <v>0</v>
      </c>
      <c r="F11" s="9">
        <v>0</v>
      </c>
    </row>
    <row r="12" spans="1:6" ht="22.5">
      <c r="A12" s="10" t="s">
        <v>16</v>
      </c>
      <c r="B12" s="9">
        <v>0</v>
      </c>
      <c r="C12" s="9">
        <v>0</v>
      </c>
      <c r="D12" s="11" t="s">
        <v>17</v>
      </c>
      <c r="E12" s="9">
        <v>0</v>
      </c>
      <c r="F12" s="9">
        <v>0</v>
      </c>
    </row>
    <row r="13" spans="1:6">
      <c r="A13" s="10" t="s">
        <v>18</v>
      </c>
      <c r="B13" s="9">
        <v>0</v>
      </c>
      <c r="C13" s="9">
        <v>0</v>
      </c>
      <c r="D13" s="11" t="s">
        <v>19</v>
      </c>
      <c r="E13" s="9">
        <v>247770.39</v>
      </c>
      <c r="F13" s="9">
        <v>186689.46</v>
      </c>
    </row>
    <row r="14" spans="1:6">
      <c r="A14" s="3" t="s">
        <v>20</v>
      </c>
      <c r="B14" s="7">
        <f>SUM(B15:B21)</f>
        <v>153873609.17000002</v>
      </c>
      <c r="C14" s="7">
        <f>SUM(C15:C21)</f>
        <v>102349243.65000001</v>
      </c>
      <c r="D14" s="11" t="s">
        <v>21</v>
      </c>
      <c r="E14" s="9">
        <v>0</v>
      </c>
      <c r="F14" s="9">
        <v>0</v>
      </c>
    </row>
    <row r="15" spans="1:6">
      <c r="A15" s="10" t="s">
        <v>22</v>
      </c>
      <c r="B15" s="9">
        <v>0</v>
      </c>
      <c r="C15" s="9">
        <v>0</v>
      </c>
      <c r="D15" s="11" t="s">
        <v>23</v>
      </c>
      <c r="E15" s="9">
        <v>45945798.810000002</v>
      </c>
      <c r="F15" s="9">
        <v>15814062.060000001</v>
      </c>
    </row>
    <row r="16" spans="1:6">
      <c r="A16" s="10" t="s">
        <v>24</v>
      </c>
      <c r="B16" s="9">
        <v>50564782.039999999</v>
      </c>
      <c r="C16" s="9">
        <v>45986688.75</v>
      </c>
      <c r="D16" s="5" t="s">
        <v>25</v>
      </c>
      <c r="E16" s="7">
        <f>SUM(E17:E19)</f>
        <v>0</v>
      </c>
      <c r="F16" s="7">
        <f>SUM(F17:F19)</f>
        <v>0</v>
      </c>
    </row>
    <row r="17" spans="1:6">
      <c r="A17" s="10" t="s">
        <v>26</v>
      </c>
      <c r="B17" s="9">
        <v>47860157.700000003</v>
      </c>
      <c r="C17" s="9">
        <v>18047444.949999999</v>
      </c>
      <c r="D17" s="11" t="s">
        <v>27</v>
      </c>
      <c r="E17" s="9">
        <v>0</v>
      </c>
      <c r="F17" s="9">
        <v>0</v>
      </c>
    </row>
    <row r="18" spans="1:6" ht="13.5" customHeight="1">
      <c r="A18" s="10" t="s">
        <v>28</v>
      </c>
      <c r="B18" s="9">
        <v>0</v>
      </c>
      <c r="C18" s="9">
        <v>0</v>
      </c>
      <c r="D18" s="11" t="s">
        <v>29</v>
      </c>
      <c r="E18" s="9">
        <v>0</v>
      </c>
      <c r="F18" s="9">
        <v>0</v>
      </c>
    </row>
    <row r="19" spans="1:6">
      <c r="A19" s="10" t="s">
        <v>30</v>
      </c>
      <c r="B19" s="9">
        <v>0</v>
      </c>
      <c r="C19" s="9">
        <v>0</v>
      </c>
      <c r="D19" s="11" t="s">
        <v>31</v>
      </c>
      <c r="E19" s="9">
        <v>0</v>
      </c>
      <c r="F19" s="9">
        <v>0</v>
      </c>
    </row>
    <row r="20" spans="1:6">
      <c r="A20" s="10" t="s">
        <v>32</v>
      </c>
      <c r="B20" s="9">
        <v>0</v>
      </c>
      <c r="C20" s="9">
        <v>0</v>
      </c>
      <c r="D20" s="5" t="s">
        <v>33</v>
      </c>
      <c r="E20" s="7">
        <f>SUM(E21:E22)</f>
        <v>0</v>
      </c>
      <c r="F20" s="7">
        <f>SUM(F21:F22)</f>
        <v>0</v>
      </c>
    </row>
    <row r="21" spans="1:6">
      <c r="A21" s="10" t="s">
        <v>34</v>
      </c>
      <c r="B21" s="9">
        <v>55448669.43</v>
      </c>
      <c r="C21" s="9">
        <v>38315109.950000003</v>
      </c>
      <c r="D21" s="11" t="s">
        <v>35</v>
      </c>
      <c r="E21" s="9">
        <v>0</v>
      </c>
      <c r="F21" s="9">
        <v>0</v>
      </c>
    </row>
    <row r="22" spans="1:6">
      <c r="A22" s="3" t="s">
        <v>36</v>
      </c>
      <c r="B22" s="7">
        <f>SUM(B23:B27)</f>
        <v>7675280.6900000004</v>
      </c>
      <c r="C22" s="7">
        <f>SUM(C23:C27)</f>
        <v>5359992.74</v>
      </c>
      <c r="D22" s="11" t="s">
        <v>37</v>
      </c>
      <c r="E22" s="9">
        <v>0</v>
      </c>
      <c r="F22" s="9">
        <v>0</v>
      </c>
    </row>
    <row r="23" spans="1:6" ht="22.5">
      <c r="A23" s="10" t="s">
        <v>38</v>
      </c>
      <c r="B23" s="9">
        <v>0</v>
      </c>
      <c r="C23" s="9">
        <v>0</v>
      </c>
      <c r="D23" s="5" t="s">
        <v>39</v>
      </c>
      <c r="E23" s="9">
        <v>0</v>
      </c>
      <c r="F23" s="9">
        <v>0</v>
      </c>
    </row>
    <row r="24" spans="1:6" ht="22.5">
      <c r="A24" s="10" t="s">
        <v>40</v>
      </c>
      <c r="B24" s="9">
        <v>0</v>
      </c>
      <c r="C24" s="9">
        <v>0</v>
      </c>
      <c r="D24" s="5" t="s">
        <v>41</v>
      </c>
      <c r="E24" s="7">
        <f>SUM(E25:E27)</f>
        <v>316460.78000000003</v>
      </c>
      <c r="F24" s="7">
        <f>SUM(F25:F27)</f>
        <v>295156.93</v>
      </c>
    </row>
    <row r="25" spans="1:6" ht="22.5">
      <c r="A25" s="10" t="s">
        <v>42</v>
      </c>
      <c r="B25" s="9">
        <v>0</v>
      </c>
      <c r="C25" s="9">
        <v>0</v>
      </c>
      <c r="D25" s="11" t="s">
        <v>43</v>
      </c>
      <c r="E25" s="9">
        <v>316460.78000000003</v>
      </c>
      <c r="F25" s="9">
        <v>295156.93</v>
      </c>
    </row>
    <row r="26" spans="1:6">
      <c r="A26" s="10" t="s">
        <v>44</v>
      </c>
      <c r="B26" s="9">
        <v>7675280.6900000004</v>
      </c>
      <c r="C26" s="9">
        <v>5359992.74</v>
      </c>
      <c r="D26" s="11" t="s">
        <v>45</v>
      </c>
      <c r="E26" s="9">
        <v>0</v>
      </c>
      <c r="F26" s="9">
        <v>0</v>
      </c>
    </row>
    <row r="27" spans="1:6">
      <c r="A27" s="10" t="s">
        <v>46</v>
      </c>
      <c r="B27" s="9">
        <v>0</v>
      </c>
      <c r="C27" s="9">
        <v>0</v>
      </c>
      <c r="D27" s="11" t="s">
        <v>47</v>
      </c>
      <c r="E27" s="9">
        <v>0</v>
      </c>
      <c r="F27" s="9">
        <v>0</v>
      </c>
    </row>
    <row r="28" spans="1:6" ht="22.5">
      <c r="A28" s="3" t="s">
        <v>48</v>
      </c>
      <c r="B28" s="7">
        <f>SUM(B29:B33)</f>
        <v>0</v>
      </c>
      <c r="C28" s="7">
        <f>SUM(C29:C33)</f>
        <v>0</v>
      </c>
      <c r="D28" s="5" t="s">
        <v>49</v>
      </c>
      <c r="E28" s="7">
        <f>SUM(E29:E34)</f>
        <v>0</v>
      </c>
      <c r="F28" s="7">
        <f>SUM(F29:F34)</f>
        <v>0</v>
      </c>
    </row>
    <row r="29" spans="1:6">
      <c r="A29" s="10" t="s">
        <v>50</v>
      </c>
      <c r="B29" s="9">
        <v>0</v>
      </c>
      <c r="C29" s="9">
        <v>0</v>
      </c>
      <c r="D29" s="11" t="s">
        <v>51</v>
      </c>
      <c r="E29" s="9">
        <v>0</v>
      </c>
      <c r="F29" s="9">
        <v>0</v>
      </c>
    </row>
    <row r="30" spans="1:6">
      <c r="A30" s="10" t="s">
        <v>52</v>
      </c>
      <c r="B30" s="9">
        <v>0</v>
      </c>
      <c r="C30" s="9">
        <v>0</v>
      </c>
      <c r="D30" s="11" t="s">
        <v>53</v>
      </c>
      <c r="E30" s="9">
        <v>0</v>
      </c>
      <c r="F30" s="9">
        <v>0</v>
      </c>
    </row>
    <row r="31" spans="1:6">
      <c r="A31" s="10" t="s">
        <v>54</v>
      </c>
      <c r="B31" s="9">
        <v>0</v>
      </c>
      <c r="C31" s="9">
        <v>0</v>
      </c>
      <c r="D31" s="11" t="s">
        <v>55</v>
      </c>
      <c r="E31" s="9">
        <v>0</v>
      </c>
      <c r="F31" s="9">
        <v>0</v>
      </c>
    </row>
    <row r="32" spans="1:6">
      <c r="A32" s="10" t="s">
        <v>56</v>
      </c>
      <c r="B32" s="9">
        <v>0</v>
      </c>
      <c r="C32" s="9">
        <v>0</v>
      </c>
      <c r="D32" s="11" t="s">
        <v>57</v>
      </c>
      <c r="E32" s="9">
        <v>0</v>
      </c>
      <c r="F32" s="9">
        <v>0</v>
      </c>
    </row>
    <row r="33" spans="1:6">
      <c r="A33" s="10" t="s">
        <v>58</v>
      </c>
      <c r="B33" s="9">
        <v>0</v>
      </c>
      <c r="C33" s="9">
        <v>0</v>
      </c>
      <c r="D33" s="11" t="s">
        <v>59</v>
      </c>
      <c r="E33" s="9">
        <v>0</v>
      </c>
      <c r="F33" s="9">
        <v>0</v>
      </c>
    </row>
    <row r="34" spans="1:6">
      <c r="A34" s="3" t="s">
        <v>60</v>
      </c>
      <c r="B34" s="9">
        <v>0</v>
      </c>
      <c r="C34" s="9">
        <v>0</v>
      </c>
      <c r="D34" s="11" t="s">
        <v>61</v>
      </c>
      <c r="E34" s="9">
        <v>0</v>
      </c>
      <c r="F34" s="9">
        <v>0</v>
      </c>
    </row>
    <row r="35" spans="1:6">
      <c r="A35" s="3" t="s">
        <v>62</v>
      </c>
      <c r="B35" s="9">
        <v>0</v>
      </c>
      <c r="C35" s="9">
        <v>0</v>
      </c>
      <c r="D35" s="5" t="s">
        <v>63</v>
      </c>
      <c r="E35" s="7">
        <f>SUM(E36:E38)</f>
        <v>0</v>
      </c>
      <c r="F35" s="7">
        <f>SUM(F36:F38)</f>
        <v>0</v>
      </c>
    </row>
    <row r="36" spans="1:6" ht="22.5">
      <c r="A36" s="10" t="s">
        <v>64</v>
      </c>
      <c r="B36" s="9">
        <v>0</v>
      </c>
      <c r="C36" s="9">
        <v>0</v>
      </c>
      <c r="D36" s="11" t="s">
        <v>65</v>
      </c>
      <c r="E36" s="9">
        <v>0</v>
      </c>
      <c r="F36" s="9">
        <v>0</v>
      </c>
    </row>
    <row r="37" spans="1:6">
      <c r="A37" s="10" t="s">
        <v>66</v>
      </c>
      <c r="B37" s="9">
        <v>0</v>
      </c>
      <c r="C37" s="9">
        <v>0</v>
      </c>
      <c r="D37" s="11" t="s">
        <v>67</v>
      </c>
      <c r="E37" s="9">
        <v>0</v>
      </c>
      <c r="F37" s="9">
        <v>0</v>
      </c>
    </row>
    <row r="38" spans="1:6">
      <c r="A38" s="3" t="s">
        <v>68</v>
      </c>
      <c r="B38" s="9">
        <v>0</v>
      </c>
      <c r="C38" s="9">
        <v>0</v>
      </c>
      <c r="D38" s="11" t="s">
        <v>69</v>
      </c>
      <c r="E38" s="9">
        <v>0</v>
      </c>
      <c r="F38" s="9">
        <v>0</v>
      </c>
    </row>
    <row r="39" spans="1:6">
      <c r="A39" s="10" t="s">
        <v>70</v>
      </c>
      <c r="B39" s="9">
        <v>0</v>
      </c>
      <c r="C39" s="9">
        <v>0</v>
      </c>
      <c r="D39" s="5" t="s">
        <v>71</v>
      </c>
      <c r="E39" s="7">
        <f>SUM(E40:E42)</f>
        <v>0</v>
      </c>
      <c r="F39" s="7">
        <f>SUM(F40:F42)</f>
        <v>0</v>
      </c>
    </row>
    <row r="40" spans="1:6">
      <c r="A40" s="10" t="s">
        <v>72</v>
      </c>
      <c r="B40" s="9">
        <v>0</v>
      </c>
      <c r="C40" s="9">
        <v>0</v>
      </c>
      <c r="D40" s="11" t="s">
        <v>73</v>
      </c>
      <c r="E40" s="9">
        <v>0</v>
      </c>
      <c r="F40" s="9">
        <v>0</v>
      </c>
    </row>
    <row r="41" spans="1:6" ht="22.5">
      <c r="A41" s="10" t="s">
        <v>74</v>
      </c>
      <c r="B41" s="9">
        <v>0</v>
      </c>
      <c r="C41" s="9">
        <v>0</v>
      </c>
      <c r="D41" s="11" t="s">
        <v>75</v>
      </c>
      <c r="E41" s="9">
        <v>0</v>
      </c>
      <c r="F41" s="9">
        <v>0</v>
      </c>
    </row>
    <row r="42" spans="1:6">
      <c r="A42" s="10" t="s">
        <v>76</v>
      </c>
      <c r="B42" s="9">
        <v>0</v>
      </c>
      <c r="C42" s="9">
        <v>0</v>
      </c>
      <c r="D42" s="11" t="s">
        <v>77</v>
      </c>
      <c r="E42" s="9">
        <v>0</v>
      </c>
      <c r="F42" s="9">
        <v>0</v>
      </c>
    </row>
    <row r="43" spans="1:6">
      <c r="A43" s="3"/>
      <c r="B43" s="9"/>
      <c r="C43" s="9"/>
      <c r="D43" s="5"/>
      <c r="E43" s="9"/>
      <c r="F43" s="9"/>
    </row>
    <row r="44" spans="1:6">
      <c r="A44" s="6" t="s">
        <v>78</v>
      </c>
      <c r="B44" s="7">
        <f>B6+B14+B22+B28+B34+B35+B38</f>
        <v>179540380.29000002</v>
      </c>
      <c r="C44" s="7">
        <f>C6+C14+C22+C28+C34+C35+C38</f>
        <v>120473899.78</v>
      </c>
      <c r="D44" s="8" t="s">
        <v>79</v>
      </c>
      <c r="E44" s="7">
        <f>E6+E16+E20+E23+E24+E28+E35+E39</f>
        <v>101956367.87</v>
      </c>
      <c r="F44" s="7">
        <f>F6+F16+F20+F23+F24+F28+F35+F39</f>
        <v>88588863.980000004</v>
      </c>
    </row>
    <row r="45" spans="1:6">
      <c r="A45" s="6"/>
      <c r="B45" s="9"/>
      <c r="C45" s="9"/>
      <c r="D45" s="8"/>
      <c r="E45" s="9"/>
      <c r="F45" s="9"/>
    </row>
    <row r="46" spans="1:6">
      <c r="A46" s="12" t="s">
        <v>80</v>
      </c>
      <c r="B46" s="9"/>
      <c r="C46" s="9"/>
      <c r="D46" s="8" t="s">
        <v>81</v>
      </c>
      <c r="E46" s="9"/>
      <c r="F46" s="9"/>
    </row>
    <row r="47" spans="1:6">
      <c r="A47" s="13" t="s">
        <v>82</v>
      </c>
      <c r="B47" s="9">
        <v>0</v>
      </c>
      <c r="C47" s="9">
        <v>0</v>
      </c>
      <c r="D47" s="5" t="s">
        <v>83</v>
      </c>
      <c r="E47" s="9">
        <v>0</v>
      </c>
      <c r="F47" s="9">
        <v>0</v>
      </c>
    </row>
    <row r="48" spans="1:6">
      <c r="A48" s="13" t="s">
        <v>84</v>
      </c>
      <c r="B48" s="9">
        <v>0</v>
      </c>
      <c r="C48" s="9">
        <v>0</v>
      </c>
      <c r="D48" s="5" t="s">
        <v>85</v>
      </c>
      <c r="E48" s="9">
        <v>0</v>
      </c>
      <c r="F48" s="9">
        <v>0</v>
      </c>
    </row>
    <row r="49" spans="1:6">
      <c r="A49" s="13" t="s">
        <v>86</v>
      </c>
      <c r="B49" s="9">
        <v>191020613.53999999</v>
      </c>
      <c r="C49" s="9">
        <v>114562271.23</v>
      </c>
      <c r="D49" s="5" t="s">
        <v>87</v>
      </c>
      <c r="E49" s="9">
        <v>0</v>
      </c>
      <c r="F49" s="9">
        <v>0</v>
      </c>
    </row>
    <row r="50" spans="1:6">
      <c r="A50" s="13" t="s">
        <v>88</v>
      </c>
      <c r="B50" s="9">
        <v>0</v>
      </c>
      <c r="C50" s="9">
        <v>0</v>
      </c>
      <c r="D50" s="5" t="s">
        <v>89</v>
      </c>
      <c r="E50" s="9">
        <v>0</v>
      </c>
      <c r="F50" s="9">
        <v>0</v>
      </c>
    </row>
    <row r="51" spans="1:6" ht="12.75" customHeight="1">
      <c r="A51" s="13" t="s">
        <v>90</v>
      </c>
      <c r="B51" s="9">
        <v>0</v>
      </c>
      <c r="C51" s="9">
        <v>0</v>
      </c>
      <c r="D51" s="5" t="s">
        <v>91</v>
      </c>
      <c r="E51" s="9">
        <v>0</v>
      </c>
      <c r="F51" s="9">
        <v>0</v>
      </c>
    </row>
    <row r="52" spans="1:6">
      <c r="A52" s="13" t="s">
        <v>92</v>
      </c>
      <c r="B52" s="9">
        <v>-1392257.52</v>
      </c>
      <c r="C52" s="9">
        <v>0</v>
      </c>
      <c r="D52" s="5" t="s">
        <v>93</v>
      </c>
      <c r="E52" s="9">
        <v>0</v>
      </c>
      <c r="F52" s="9">
        <v>0</v>
      </c>
    </row>
    <row r="53" spans="1:6">
      <c r="A53" s="13" t="s">
        <v>94</v>
      </c>
      <c r="B53" s="9">
        <v>0</v>
      </c>
      <c r="C53" s="9">
        <v>0</v>
      </c>
      <c r="D53" s="8"/>
      <c r="E53" s="9"/>
      <c r="F53" s="9"/>
    </row>
    <row r="54" spans="1:6">
      <c r="A54" s="13" t="s">
        <v>95</v>
      </c>
      <c r="B54" s="9">
        <v>0</v>
      </c>
      <c r="C54" s="9">
        <v>0</v>
      </c>
      <c r="D54" s="8" t="s">
        <v>96</v>
      </c>
      <c r="E54" s="7">
        <f>SUM(E47:E52)</f>
        <v>0</v>
      </c>
      <c r="F54" s="7">
        <f>SUM(F47:F52)</f>
        <v>0</v>
      </c>
    </row>
    <row r="55" spans="1:6">
      <c r="A55" s="13" t="s">
        <v>97</v>
      </c>
      <c r="B55" s="9">
        <v>0</v>
      </c>
      <c r="C55" s="9">
        <v>0</v>
      </c>
      <c r="D55" s="14"/>
      <c r="E55" s="9"/>
      <c r="F55" s="9"/>
    </row>
    <row r="56" spans="1:6">
      <c r="A56" s="13"/>
      <c r="B56" s="9"/>
      <c r="C56" s="9"/>
      <c r="D56" s="8" t="s">
        <v>98</v>
      </c>
      <c r="E56" s="7">
        <f>E44+E54</f>
        <v>101956367.87</v>
      </c>
      <c r="F56" s="7">
        <f>F44+F54</f>
        <v>88588863.980000004</v>
      </c>
    </row>
    <row r="57" spans="1:6">
      <c r="A57" s="12" t="s">
        <v>99</v>
      </c>
      <c r="B57" s="7">
        <f>SUM(B47:B55)</f>
        <v>189628356.01999998</v>
      </c>
      <c r="C57" s="7">
        <f>SUM(C47:C55)</f>
        <v>114562271.23</v>
      </c>
      <c r="D57" s="5"/>
      <c r="E57" s="9"/>
      <c r="F57" s="9"/>
    </row>
    <row r="58" spans="1:6">
      <c r="A58" s="13"/>
      <c r="B58" s="9"/>
      <c r="C58" s="9"/>
      <c r="D58" s="8" t="s">
        <v>100</v>
      </c>
      <c r="E58" s="9"/>
      <c r="F58" s="9"/>
    </row>
    <row r="59" spans="1:6">
      <c r="A59" s="12" t="s">
        <v>101</v>
      </c>
      <c r="B59" s="7">
        <f>B44+B57</f>
        <v>369168736.31</v>
      </c>
      <c r="C59" s="7">
        <f>C44+C57</f>
        <v>235036171.00999999</v>
      </c>
      <c r="D59" s="8"/>
      <c r="E59" s="9"/>
      <c r="F59" s="9"/>
    </row>
    <row r="60" spans="1:6">
      <c r="A60" s="13"/>
      <c r="B60" s="9"/>
      <c r="C60" s="9"/>
      <c r="D60" s="8" t="s">
        <v>102</v>
      </c>
      <c r="E60" s="7">
        <f>SUM(E61:E63)</f>
        <v>44006107.259999998</v>
      </c>
      <c r="F60" s="7">
        <f>SUM(F61:F63)</f>
        <v>43963302.259999998</v>
      </c>
    </row>
    <row r="61" spans="1:6">
      <c r="A61" s="13"/>
      <c r="B61" s="9"/>
      <c r="C61" s="9"/>
      <c r="D61" s="5" t="s">
        <v>103</v>
      </c>
      <c r="E61" s="9">
        <v>44006107.259999998</v>
      </c>
      <c r="F61" s="9">
        <v>43963302.259999998</v>
      </c>
    </row>
    <row r="62" spans="1:6">
      <c r="A62" s="13"/>
      <c r="B62" s="9"/>
      <c r="C62" s="9"/>
      <c r="D62" s="5" t="s">
        <v>104</v>
      </c>
      <c r="E62" s="9">
        <v>0</v>
      </c>
      <c r="F62" s="9">
        <v>0</v>
      </c>
    </row>
    <row r="63" spans="1:6">
      <c r="A63" s="13"/>
      <c r="B63" s="9"/>
      <c r="C63" s="9"/>
      <c r="D63" s="5" t="s">
        <v>105</v>
      </c>
      <c r="E63" s="9">
        <v>0</v>
      </c>
      <c r="F63" s="9">
        <v>0</v>
      </c>
    </row>
    <row r="64" spans="1:6">
      <c r="A64" s="13"/>
      <c r="B64" s="9"/>
      <c r="C64" s="9"/>
      <c r="D64" s="5"/>
      <c r="E64" s="9"/>
      <c r="F64" s="9"/>
    </row>
    <row r="65" spans="1:6">
      <c r="A65" s="13"/>
      <c r="B65" s="9"/>
      <c r="C65" s="9"/>
      <c r="D65" s="8" t="s">
        <v>106</v>
      </c>
      <c r="E65" s="7">
        <f>SUM(E66:E70)</f>
        <v>223206261.18000001</v>
      </c>
      <c r="F65" s="7">
        <f>SUM(F66:F70)</f>
        <v>102484004.77000001</v>
      </c>
    </row>
    <row r="66" spans="1:6">
      <c r="A66" s="13"/>
      <c r="B66" s="9"/>
      <c r="C66" s="9"/>
      <c r="D66" s="5" t="s">
        <v>107</v>
      </c>
      <c r="E66" s="9">
        <v>120722256.41</v>
      </c>
      <c r="F66" s="9">
        <v>63473434.140000001</v>
      </c>
    </row>
    <row r="67" spans="1:6">
      <c r="A67" s="13"/>
      <c r="B67" s="9"/>
      <c r="C67" s="9"/>
      <c r="D67" s="5" t="s">
        <v>108</v>
      </c>
      <c r="E67" s="9">
        <v>102484004.77</v>
      </c>
      <c r="F67" s="9">
        <v>39010570.630000003</v>
      </c>
    </row>
    <row r="68" spans="1:6">
      <c r="A68" s="13"/>
      <c r="B68" s="9"/>
      <c r="C68" s="9"/>
      <c r="D68" s="5" t="s">
        <v>109</v>
      </c>
      <c r="E68" s="9"/>
      <c r="F68" s="9"/>
    </row>
    <row r="69" spans="1:6">
      <c r="A69" s="13"/>
      <c r="B69" s="9"/>
      <c r="C69" s="9"/>
      <c r="D69" s="5" t="s">
        <v>110</v>
      </c>
      <c r="E69" s="9"/>
      <c r="F69" s="9"/>
    </row>
    <row r="70" spans="1:6">
      <c r="A70" s="13"/>
      <c r="B70" s="9"/>
      <c r="C70" s="9"/>
      <c r="D70" s="5" t="s">
        <v>111</v>
      </c>
      <c r="E70" s="9"/>
      <c r="F70" s="9"/>
    </row>
    <row r="71" spans="1:6">
      <c r="A71" s="13"/>
      <c r="B71" s="9"/>
      <c r="C71" s="9"/>
      <c r="D71" s="5"/>
      <c r="E71" s="9"/>
      <c r="F71" s="9"/>
    </row>
    <row r="72" spans="1:6" ht="22.5">
      <c r="A72" s="13"/>
      <c r="B72" s="9"/>
      <c r="C72" s="9"/>
      <c r="D72" s="8" t="s">
        <v>112</v>
      </c>
      <c r="E72" s="7">
        <f>SUM(E73:E74)</f>
        <v>0</v>
      </c>
      <c r="F72" s="7">
        <f>SUM(F73:F74)</f>
        <v>0</v>
      </c>
    </row>
    <row r="73" spans="1:6">
      <c r="A73" s="13"/>
      <c r="B73" s="9"/>
      <c r="C73" s="9"/>
      <c r="D73" s="5" t="s">
        <v>113</v>
      </c>
      <c r="E73" s="9"/>
      <c r="F73" s="9"/>
    </row>
    <row r="74" spans="1:6">
      <c r="A74" s="13"/>
      <c r="B74" s="9"/>
      <c r="C74" s="9"/>
      <c r="D74" s="5" t="s">
        <v>114</v>
      </c>
      <c r="E74" s="9"/>
      <c r="F74" s="9"/>
    </row>
    <row r="75" spans="1:6">
      <c r="A75" s="13"/>
      <c r="B75" s="9"/>
      <c r="C75" s="9"/>
      <c r="D75" s="5"/>
      <c r="E75" s="9"/>
      <c r="F75" s="9"/>
    </row>
    <row r="76" spans="1:6">
      <c r="A76" s="13"/>
      <c r="B76" s="9"/>
      <c r="C76" s="9"/>
      <c r="D76" s="8" t="s">
        <v>115</v>
      </c>
      <c r="E76" s="7">
        <f>E60+E65+E72</f>
        <v>267212368.44</v>
      </c>
      <c r="F76" s="7">
        <f>F60+F65+F72</f>
        <v>146447307.03</v>
      </c>
    </row>
    <row r="77" spans="1:6">
      <c r="A77" s="13"/>
      <c r="B77" s="9"/>
      <c r="C77" s="9"/>
      <c r="D77" s="5"/>
      <c r="E77" s="9"/>
      <c r="F77" s="9"/>
    </row>
    <row r="78" spans="1:6">
      <c r="A78" s="13"/>
      <c r="B78" s="9"/>
      <c r="C78" s="9"/>
      <c r="D78" s="8" t="s">
        <v>116</v>
      </c>
      <c r="E78" s="7">
        <f>E56+E76</f>
        <v>369168736.31</v>
      </c>
      <c r="F78" s="7">
        <f>F56+F76</f>
        <v>235036171.00999999</v>
      </c>
    </row>
    <row r="79" spans="1:6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31496062992125984" top="0.74803149606299213" bottom="0.74803149606299213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K12" sqref="K12"/>
    </sheetView>
  </sheetViews>
  <sheetFormatPr baseColWidth="10" defaultRowHeight="11.25"/>
  <cols>
    <col min="1" max="1" width="55.1640625" style="18" customWidth="1"/>
    <col min="2" max="2" width="17.33203125" style="18" customWidth="1"/>
    <col min="3" max="4" width="17.83203125" style="18" customWidth="1"/>
    <col min="5" max="5" width="18.6640625" style="18" customWidth="1"/>
    <col min="6" max="7" width="17.83203125" style="18" customWidth="1"/>
    <col min="8" max="8" width="23.83203125" style="18" customWidth="1"/>
    <col min="9" max="16384" width="12" style="18"/>
  </cols>
  <sheetData>
    <row r="1" spans="1:8" ht="45.95" customHeight="1">
      <c r="A1" s="25" t="s">
        <v>121</v>
      </c>
      <c r="B1" s="26"/>
      <c r="C1" s="26"/>
      <c r="D1" s="26"/>
      <c r="E1" s="26"/>
      <c r="F1" s="26"/>
      <c r="G1" s="26"/>
      <c r="H1" s="27"/>
    </row>
    <row r="2" spans="1:8" ht="45">
      <c r="A2" s="28" t="s">
        <v>122</v>
      </c>
      <c r="B2" s="28" t="s">
        <v>123</v>
      </c>
      <c r="C2" s="28" t="s">
        <v>124</v>
      </c>
      <c r="D2" s="28" t="s">
        <v>125</v>
      </c>
      <c r="E2" s="28" t="s">
        <v>126</v>
      </c>
      <c r="F2" s="28" t="s">
        <v>127</v>
      </c>
      <c r="G2" s="28" t="s">
        <v>128</v>
      </c>
      <c r="H2" s="28" t="s">
        <v>129</v>
      </c>
    </row>
    <row r="3" spans="1:8" ht="5.0999999999999996" customHeight="1">
      <c r="A3" s="29"/>
      <c r="B3" s="30"/>
      <c r="C3" s="30"/>
      <c r="D3" s="30"/>
      <c r="E3" s="30"/>
      <c r="F3" s="30"/>
      <c r="G3" s="30"/>
      <c r="H3" s="30"/>
    </row>
    <row r="4" spans="1:8">
      <c r="A4" s="31" t="s">
        <v>130</v>
      </c>
      <c r="B4" s="32">
        <f>+B5+B9</f>
        <v>0</v>
      </c>
      <c r="C4" s="32">
        <f t="shared" ref="C4:H4" si="0">+C5+C9</f>
        <v>0</v>
      </c>
      <c r="D4" s="32">
        <f t="shared" si="0"/>
        <v>0</v>
      </c>
      <c r="E4" s="32">
        <f t="shared" si="0"/>
        <v>0</v>
      </c>
      <c r="F4" s="32">
        <f t="shared" si="0"/>
        <v>0</v>
      </c>
      <c r="G4" s="32">
        <f t="shared" si="0"/>
        <v>0</v>
      </c>
      <c r="H4" s="32">
        <f t="shared" si="0"/>
        <v>0</v>
      </c>
    </row>
    <row r="5" spans="1:8">
      <c r="A5" s="31" t="s">
        <v>131</v>
      </c>
      <c r="B5" s="32">
        <f>SUM(B6:B8)</f>
        <v>0</v>
      </c>
      <c r="C5" s="32">
        <f t="shared" ref="C5:H5" si="1">SUM(C6:C8)</f>
        <v>0</v>
      </c>
      <c r="D5" s="32">
        <f t="shared" si="1"/>
        <v>0</v>
      </c>
      <c r="E5" s="32">
        <f t="shared" si="1"/>
        <v>0</v>
      </c>
      <c r="F5" s="32">
        <f t="shared" si="1"/>
        <v>0</v>
      </c>
      <c r="G5" s="32">
        <f t="shared" si="1"/>
        <v>0</v>
      </c>
      <c r="H5" s="32">
        <f t="shared" si="1"/>
        <v>0</v>
      </c>
    </row>
    <row r="6" spans="1:8">
      <c r="A6" s="33" t="s">
        <v>132</v>
      </c>
      <c r="B6" s="34"/>
      <c r="C6" s="34"/>
      <c r="D6" s="34"/>
      <c r="E6" s="34"/>
      <c r="F6" s="34">
        <f t="shared" ref="F6:F12" si="2">B6+C6-D6+E6</f>
        <v>0</v>
      </c>
      <c r="G6" s="34"/>
      <c r="H6" s="34"/>
    </row>
    <row r="7" spans="1:8">
      <c r="A7" s="33" t="s">
        <v>133</v>
      </c>
      <c r="B7" s="34"/>
      <c r="C7" s="34"/>
      <c r="D7" s="34"/>
      <c r="E7" s="34"/>
      <c r="F7" s="34">
        <f t="shared" si="2"/>
        <v>0</v>
      </c>
      <c r="G7" s="34"/>
      <c r="H7" s="34"/>
    </row>
    <row r="8" spans="1:8">
      <c r="A8" s="33" t="s">
        <v>134</v>
      </c>
      <c r="B8" s="34"/>
      <c r="C8" s="34"/>
      <c r="D8" s="34"/>
      <c r="E8" s="34"/>
      <c r="F8" s="34">
        <f t="shared" si="2"/>
        <v>0</v>
      </c>
      <c r="G8" s="34"/>
      <c r="H8" s="34"/>
    </row>
    <row r="9" spans="1:8">
      <c r="A9" s="31" t="s">
        <v>135</v>
      </c>
      <c r="B9" s="32">
        <f>SUM(B10:B12)</f>
        <v>0</v>
      </c>
      <c r="C9" s="32">
        <f t="shared" ref="C9:H9" si="3">SUM(C10:C12)</f>
        <v>0</v>
      </c>
      <c r="D9" s="32">
        <f t="shared" si="3"/>
        <v>0</v>
      </c>
      <c r="E9" s="32">
        <f t="shared" si="3"/>
        <v>0</v>
      </c>
      <c r="F9" s="32">
        <f t="shared" si="3"/>
        <v>0</v>
      </c>
      <c r="G9" s="32">
        <f t="shared" si="3"/>
        <v>0</v>
      </c>
      <c r="H9" s="32">
        <f t="shared" si="3"/>
        <v>0</v>
      </c>
    </row>
    <row r="10" spans="1:8">
      <c r="A10" s="33" t="s">
        <v>136</v>
      </c>
      <c r="B10" s="34"/>
      <c r="C10" s="34"/>
      <c r="D10" s="34"/>
      <c r="E10" s="34"/>
      <c r="F10" s="34">
        <f t="shared" si="2"/>
        <v>0</v>
      </c>
      <c r="G10" s="34"/>
      <c r="H10" s="34"/>
    </row>
    <row r="11" spans="1:8">
      <c r="A11" s="33" t="s">
        <v>137</v>
      </c>
      <c r="B11" s="34"/>
      <c r="C11" s="34"/>
      <c r="D11" s="34"/>
      <c r="E11" s="34"/>
      <c r="F11" s="34">
        <f t="shared" si="2"/>
        <v>0</v>
      </c>
      <c r="G11" s="34"/>
      <c r="H11" s="34"/>
    </row>
    <row r="12" spans="1:8">
      <c r="A12" s="33" t="s">
        <v>138</v>
      </c>
      <c r="B12" s="34"/>
      <c r="C12" s="34"/>
      <c r="D12" s="34"/>
      <c r="E12" s="34"/>
      <c r="F12" s="34">
        <f t="shared" si="2"/>
        <v>0</v>
      </c>
      <c r="G12" s="34"/>
      <c r="H12" s="34"/>
    </row>
    <row r="13" spans="1:8">
      <c r="A13" s="31" t="s">
        <v>139</v>
      </c>
      <c r="B13" s="32">
        <v>88588863.980000004</v>
      </c>
      <c r="C13" s="35"/>
      <c r="D13" s="35"/>
      <c r="E13" s="35"/>
      <c r="F13" s="32">
        <v>101956367.87</v>
      </c>
      <c r="G13" s="35"/>
      <c r="H13" s="35"/>
    </row>
    <row r="14" spans="1:8" ht="5.0999999999999996" customHeight="1">
      <c r="A14" s="31"/>
      <c r="B14" s="32"/>
      <c r="C14" s="32"/>
      <c r="D14" s="32"/>
      <c r="E14" s="32"/>
      <c r="F14" s="32"/>
      <c r="G14" s="32"/>
      <c r="H14" s="32"/>
    </row>
    <row r="15" spans="1:8" ht="16.5" customHeight="1">
      <c r="A15" s="31" t="s">
        <v>140</v>
      </c>
      <c r="B15" s="32">
        <f>+B4+B13</f>
        <v>88588863.980000004</v>
      </c>
      <c r="C15" s="32">
        <f>+C4</f>
        <v>0</v>
      </c>
      <c r="D15" s="32">
        <f>+D4</f>
        <v>0</v>
      </c>
      <c r="E15" s="32">
        <f>+E4</f>
        <v>0</v>
      </c>
      <c r="F15" s="32">
        <f>+F4+F13</f>
        <v>101956367.87</v>
      </c>
      <c r="G15" s="32">
        <f>+G4</f>
        <v>0</v>
      </c>
      <c r="H15" s="32">
        <f>+H4</f>
        <v>0</v>
      </c>
    </row>
    <row r="16" spans="1:8" ht="5.0999999999999996" customHeight="1">
      <c r="A16" s="31"/>
      <c r="B16" s="32"/>
      <c r="C16" s="32"/>
      <c r="D16" s="32"/>
      <c r="E16" s="32"/>
      <c r="F16" s="32"/>
      <c r="G16" s="32"/>
      <c r="H16" s="32"/>
    </row>
    <row r="17" spans="1:8" ht="16.5" customHeight="1">
      <c r="A17" s="31" t="s">
        <v>141</v>
      </c>
      <c r="B17" s="36"/>
      <c r="C17" s="36"/>
      <c r="D17" s="36"/>
      <c r="E17" s="36"/>
      <c r="F17" s="36"/>
      <c r="G17" s="36"/>
      <c r="H17" s="36"/>
    </row>
    <row r="18" spans="1:8">
      <c r="A18" s="37" t="s">
        <v>142</v>
      </c>
      <c r="B18" s="36"/>
      <c r="C18" s="36"/>
      <c r="D18" s="36"/>
      <c r="E18" s="36"/>
      <c r="F18" s="36"/>
      <c r="G18" s="36"/>
      <c r="H18" s="36"/>
    </row>
    <row r="19" spans="1:8">
      <c r="A19" s="37" t="s">
        <v>143</v>
      </c>
      <c r="B19" s="36"/>
      <c r="C19" s="36"/>
      <c r="D19" s="36"/>
      <c r="E19" s="36"/>
      <c r="F19" s="36"/>
      <c r="G19" s="36"/>
      <c r="H19" s="36"/>
    </row>
    <row r="20" spans="1:8">
      <c r="A20" s="37" t="s">
        <v>144</v>
      </c>
      <c r="B20" s="36"/>
      <c r="C20" s="36"/>
      <c r="D20" s="36"/>
      <c r="E20" s="36"/>
      <c r="F20" s="36"/>
      <c r="G20" s="36"/>
      <c r="H20" s="36"/>
    </row>
    <row r="21" spans="1:8" ht="5.0999999999999996" customHeight="1">
      <c r="A21" s="37"/>
      <c r="B21" s="36"/>
      <c r="C21" s="36"/>
      <c r="D21" s="36"/>
      <c r="E21" s="36"/>
      <c r="F21" s="36"/>
      <c r="G21" s="36"/>
      <c r="H21" s="36"/>
    </row>
    <row r="22" spans="1:8" ht="16.5" customHeight="1">
      <c r="A22" s="31" t="s">
        <v>145</v>
      </c>
      <c r="B22" s="36"/>
      <c r="C22" s="36"/>
      <c r="D22" s="36"/>
      <c r="E22" s="36"/>
      <c r="F22" s="36"/>
      <c r="G22" s="36"/>
      <c r="H22" s="36"/>
    </row>
    <row r="23" spans="1:8">
      <c r="A23" s="37" t="s">
        <v>146</v>
      </c>
      <c r="B23" s="36"/>
      <c r="C23" s="36"/>
      <c r="D23" s="36"/>
      <c r="E23" s="36"/>
      <c r="F23" s="36"/>
      <c r="G23" s="36"/>
      <c r="H23" s="36"/>
    </row>
    <row r="24" spans="1:8">
      <c r="A24" s="37" t="s">
        <v>147</v>
      </c>
      <c r="B24" s="36"/>
      <c r="C24" s="36"/>
      <c r="D24" s="36"/>
      <c r="E24" s="36"/>
      <c r="F24" s="36"/>
      <c r="G24" s="36"/>
      <c r="H24" s="36"/>
    </row>
    <row r="25" spans="1:8">
      <c r="A25" s="37" t="s">
        <v>148</v>
      </c>
      <c r="B25" s="36"/>
      <c r="C25" s="36"/>
      <c r="D25" s="36"/>
      <c r="E25" s="36"/>
      <c r="F25" s="36"/>
      <c r="G25" s="36"/>
      <c r="H25" s="36"/>
    </row>
    <row r="26" spans="1:8" ht="5.0999999999999996" customHeight="1">
      <c r="A26" s="38"/>
      <c r="B26" s="36"/>
      <c r="C26" s="36"/>
      <c r="D26" s="36"/>
      <c r="E26" s="36"/>
      <c r="F26" s="36"/>
      <c r="G26" s="36"/>
      <c r="H26" s="36"/>
    </row>
    <row r="27" spans="1:8" ht="11.25" customHeight="1">
      <c r="A27" s="39"/>
      <c r="B27" s="39"/>
      <c r="C27" s="39"/>
      <c r="D27" s="39"/>
      <c r="E27" s="39"/>
      <c r="F27" s="39"/>
      <c r="G27" s="39"/>
      <c r="H27" s="39"/>
    </row>
    <row r="28" spans="1:8" ht="11.25" customHeight="1">
      <c r="A28" s="40" t="s">
        <v>149</v>
      </c>
      <c r="B28" s="41" t="s">
        <v>150</v>
      </c>
      <c r="C28" s="41" t="s">
        <v>151</v>
      </c>
      <c r="D28" s="41" t="s">
        <v>152</v>
      </c>
      <c r="E28" s="41" t="s">
        <v>153</v>
      </c>
      <c r="F28" s="41" t="s">
        <v>154</v>
      </c>
    </row>
    <row r="29" spans="1:8">
      <c r="A29" s="40"/>
      <c r="B29" s="41"/>
      <c r="C29" s="41"/>
      <c r="D29" s="41"/>
      <c r="E29" s="41"/>
      <c r="F29" s="41"/>
    </row>
    <row r="30" spans="1:8">
      <c r="A30" s="42"/>
      <c r="B30" s="43"/>
      <c r="C30" s="43"/>
      <c r="D30" s="43"/>
      <c r="E30" s="43"/>
      <c r="F30" s="43"/>
    </row>
    <row r="31" spans="1:8">
      <c r="A31" s="44" t="s">
        <v>155</v>
      </c>
      <c r="B31" s="44" t="s">
        <v>156</v>
      </c>
      <c r="C31" s="44" t="s">
        <v>157</v>
      </c>
      <c r="D31" s="44" t="s">
        <v>158</v>
      </c>
      <c r="E31" s="44" t="s">
        <v>159</v>
      </c>
      <c r="F31" s="44" t="s">
        <v>160</v>
      </c>
    </row>
    <row r="32" spans="1:8">
      <c r="A32" s="45" t="s">
        <v>161</v>
      </c>
      <c r="B32" s="9"/>
      <c r="C32" s="46"/>
      <c r="D32" s="46"/>
      <c r="E32" s="46"/>
      <c r="F32" s="46"/>
    </row>
    <row r="33" spans="1:6">
      <c r="A33" s="37" t="s">
        <v>162</v>
      </c>
      <c r="B33" s="9"/>
      <c r="C33" s="46"/>
      <c r="D33" s="46"/>
      <c r="E33" s="46"/>
      <c r="F33" s="46"/>
    </row>
    <row r="34" spans="1:6">
      <c r="A34" s="37" t="s">
        <v>163</v>
      </c>
      <c r="B34" s="9"/>
      <c r="C34" s="46"/>
      <c r="D34" s="46"/>
      <c r="E34" s="46"/>
      <c r="F34" s="46"/>
    </row>
    <row r="35" spans="1:6">
      <c r="A35" s="38" t="s">
        <v>164</v>
      </c>
      <c r="B35" s="16"/>
      <c r="C35" s="47"/>
      <c r="D35" s="47"/>
      <c r="E35" s="47"/>
      <c r="F35" s="47"/>
    </row>
    <row r="36" spans="1:6">
      <c r="B36" s="48"/>
      <c r="C36" s="49"/>
      <c r="D36" s="49"/>
      <c r="E36" s="49"/>
      <c r="F36" s="49"/>
    </row>
    <row r="37" spans="1:6">
      <c r="B37" s="48"/>
      <c r="C37" s="49"/>
      <c r="D37" s="49"/>
      <c r="E37" s="49"/>
      <c r="F37" s="49"/>
    </row>
    <row r="38" spans="1:6">
      <c r="B38" s="48"/>
      <c r="C38" s="49"/>
      <c r="D38" s="49"/>
      <c r="E38" s="49"/>
      <c r="F38" s="49"/>
    </row>
    <row r="39" spans="1:6">
      <c r="B39" s="48"/>
      <c r="C39" s="49"/>
      <c r="D39" s="49"/>
      <c r="E39" s="49"/>
      <c r="F39" s="49"/>
    </row>
    <row r="40" spans="1:6">
      <c r="B40" s="48"/>
      <c r="C40" s="49"/>
      <c r="D40" s="49"/>
      <c r="E40" s="49"/>
      <c r="F40" s="49"/>
    </row>
    <row r="41" spans="1:6">
      <c r="B41" s="48"/>
      <c r="C41" s="49"/>
      <c r="D41" s="49"/>
      <c r="E41" s="49"/>
      <c r="F41" s="49"/>
    </row>
    <row r="42" spans="1:6">
      <c r="B42" s="48"/>
      <c r="C42" s="49"/>
      <c r="D42" s="49"/>
      <c r="E42" s="49"/>
      <c r="F42" s="49"/>
    </row>
    <row r="43" spans="1:6">
      <c r="B43" s="48"/>
      <c r="C43" s="49"/>
      <c r="D43" s="49"/>
      <c r="E43" s="49"/>
      <c r="F43" s="49"/>
    </row>
    <row r="44" spans="1:6">
      <c r="B44" s="48"/>
      <c r="C44" s="49"/>
      <c r="D44" s="49"/>
      <c r="E44" s="49"/>
      <c r="F44" s="49"/>
    </row>
    <row r="45" spans="1:6">
      <c r="B45" s="48"/>
      <c r="C45" s="49"/>
      <c r="D45" s="49"/>
      <c r="E45" s="49"/>
      <c r="F45" s="49"/>
    </row>
    <row r="46" spans="1:6">
      <c r="B46" s="48"/>
      <c r="C46" s="49"/>
      <c r="D46" s="49"/>
      <c r="E46" s="49"/>
      <c r="F46" s="49"/>
    </row>
    <row r="47" spans="1:6">
      <c r="B47" s="48"/>
      <c r="C47" s="49"/>
      <c r="D47" s="49"/>
      <c r="E47" s="49"/>
      <c r="F47" s="49"/>
    </row>
    <row r="48" spans="1:6">
      <c r="B48" s="48"/>
      <c r="C48" s="49"/>
      <c r="D48" s="49"/>
      <c r="E48" s="49"/>
      <c r="F48" s="49"/>
    </row>
    <row r="49" spans="2:6">
      <c r="B49" s="48"/>
      <c r="C49" s="49"/>
      <c r="D49" s="49"/>
      <c r="E49" s="49"/>
      <c r="F49" s="49"/>
    </row>
    <row r="50" spans="2:6">
      <c r="B50" s="48"/>
      <c r="C50" s="49"/>
      <c r="D50" s="49"/>
      <c r="E50" s="49"/>
      <c r="F50" s="49"/>
    </row>
    <row r="51" spans="2:6">
      <c r="B51" s="48"/>
      <c r="C51" s="49"/>
      <c r="D51" s="49"/>
      <c r="E51" s="49"/>
      <c r="F51" s="49"/>
    </row>
    <row r="52" spans="2:6">
      <c r="B52" s="48"/>
      <c r="C52" s="49"/>
      <c r="D52" s="49"/>
      <c r="E52" s="49"/>
      <c r="F52" s="49"/>
    </row>
    <row r="53" spans="2:6">
      <c r="B53" s="48"/>
      <c r="C53" s="49"/>
      <c r="D53" s="49"/>
      <c r="E53" s="49"/>
      <c r="F53" s="49"/>
    </row>
    <row r="54" spans="2:6">
      <c r="B54" s="48"/>
      <c r="C54" s="49"/>
      <c r="D54" s="49"/>
      <c r="E54" s="49"/>
      <c r="F54" s="49"/>
    </row>
    <row r="55" spans="2:6">
      <c r="B55" s="48"/>
      <c r="C55" s="49"/>
      <c r="D55" s="49"/>
      <c r="E55" s="49"/>
      <c r="F55" s="49"/>
    </row>
    <row r="56" spans="2:6">
      <c r="B56" s="48"/>
      <c r="C56" s="49"/>
      <c r="D56" s="49"/>
      <c r="E56" s="49"/>
      <c r="F56" s="49"/>
    </row>
    <row r="57" spans="2:6">
      <c r="B57" s="48"/>
      <c r="C57" s="49"/>
      <c r="D57" s="49"/>
      <c r="E57" s="49"/>
      <c r="F57" s="49"/>
    </row>
    <row r="58" spans="2:6">
      <c r="B58" s="48"/>
      <c r="C58" s="49"/>
      <c r="D58" s="49"/>
      <c r="E58" s="49"/>
      <c r="F58" s="49"/>
    </row>
    <row r="59" spans="2:6">
      <c r="B59" s="48"/>
      <c r="C59" s="49"/>
      <c r="D59" s="49"/>
      <c r="E59" s="49"/>
      <c r="F59" s="49"/>
    </row>
    <row r="60" spans="2:6">
      <c r="B60" s="48"/>
      <c r="C60" s="49"/>
      <c r="D60" s="49"/>
      <c r="E60" s="49"/>
      <c r="F60" s="49"/>
    </row>
    <row r="61" spans="2:6">
      <c r="B61" s="48"/>
      <c r="C61" s="49"/>
      <c r="D61" s="49"/>
      <c r="E61" s="49"/>
      <c r="F61" s="49"/>
    </row>
    <row r="62" spans="2:6">
      <c r="B62" s="48"/>
      <c r="C62" s="49"/>
      <c r="D62" s="49"/>
      <c r="E62" s="49"/>
      <c r="F62" s="49"/>
    </row>
    <row r="63" spans="2:6">
      <c r="B63" s="48"/>
    </row>
    <row r="64" spans="2:6">
      <c r="B64" s="48"/>
    </row>
    <row r="65" spans="2:2">
      <c r="B65" s="48"/>
    </row>
    <row r="66" spans="2:2">
      <c r="B66" s="48"/>
    </row>
    <row r="67" spans="2:2">
      <c r="B67" s="48"/>
    </row>
    <row r="68" spans="2:2">
      <c r="B68" s="48"/>
    </row>
    <row r="69" spans="2:2">
      <c r="B69" s="48"/>
    </row>
    <row r="70" spans="2:2">
      <c r="B70" s="48"/>
    </row>
    <row r="71" spans="2:2">
      <c r="B71" s="48"/>
    </row>
  </sheetData>
  <mergeCells count="7">
    <mergeCell ref="A1:H1"/>
    <mergeCell ref="A28:A30"/>
    <mergeCell ref="B28:B30"/>
    <mergeCell ref="C28:C30"/>
    <mergeCell ref="D28:D30"/>
    <mergeCell ref="E28:E30"/>
    <mergeCell ref="F28:F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E22" sqref="E22"/>
    </sheetView>
  </sheetViews>
  <sheetFormatPr baseColWidth="10" defaultRowHeight="11.25"/>
  <cols>
    <col min="1" max="1" width="50.83203125" style="18" customWidth="1"/>
    <col min="2" max="2" width="12" style="18"/>
    <col min="3" max="3" width="16.1640625" style="18" customWidth="1"/>
    <col min="4" max="4" width="14" style="18" customWidth="1"/>
    <col min="5" max="5" width="13.83203125" style="18" customWidth="1"/>
    <col min="6" max="6" width="12" style="18"/>
    <col min="7" max="7" width="21.6640625" style="18" customWidth="1"/>
    <col min="8" max="8" width="24.6640625" style="18" customWidth="1"/>
    <col min="9" max="9" width="17.83203125" style="18" customWidth="1"/>
    <col min="10" max="10" width="20.5" style="18" customWidth="1"/>
    <col min="11" max="11" width="24.83203125" style="18" customWidth="1"/>
    <col min="12" max="16384" width="12" style="18"/>
  </cols>
  <sheetData>
    <row r="1" spans="1:11">
      <c r="A1" s="50" t="s">
        <v>165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56.25">
      <c r="A2" s="2" t="s">
        <v>166</v>
      </c>
      <c r="B2" s="2" t="s">
        <v>167</v>
      </c>
      <c r="C2" s="2" t="s">
        <v>168</v>
      </c>
      <c r="D2" s="2" t="s">
        <v>169</v>
      </c>
      <c r="E2" s="2" t="s">
        <v>170</v>
      </c>
      <c r="F2" s="2" t="s">
        <v>171</v>
      </c>
      <c r="G2" s="2" t="s">
        <v>172</v>
      </c>
      <c r="H2" s="2" t="s">
        <v>173</v>
      </c>
      <c r="I2" s="2" t="s">
        <v>174</v>
      </c>
      <c r="J2" s="2" t="s">
        <v>175</v>
      </c>
      <c r="K2" s="2" t="s">
        <v>176</v>
      </c>
    </row>
    <row r="3" spans="1:11">
      <c r="A3" s="53"/>
      <c r="B3" s="54"/>
      <c r="C3" s="54"/>
      <c r="D3" s="55"/>
      <c r="E3" s="56"/>
      <c r="F3" s="55"/>
      <c r="G3" s="56"/>
      <c r="H3" s="56"/>
      <c r="I3" s="56"/>
      <c r="J3" s="56"/>
      <c r="K3" s="56"/>
    </row>
    <row r="4" spans="1:11" ht="22.5">
      <c r="A4" s="45" t="s">
        <v>177</v>
      </c>
      <c r="B4" s="57"/>
      <c r="C4" s="57"/>
      <c r="D4" s="58"/>
      <c r="E4" s="59">
        <f>SUM(E5:E8)</f>
        <v>0</v>
      </c>
      <c r="F4" s="58"/>
      <c r="G4" s="59">
        <f>SUM(G5:G8)</f>
        <v>0</v>
      </c>
      <c r="H4" s="59">
        <f>SUM(H5:H8)</f>
        <v>0</v>
      </c>
      <c r="I4" s="59">
        <f>SUM(I5:I8)</f>
        <v>0</v>
      </c>
      <c r="J4" s="59">
        <f>SUM(J5:J8)</f>
        <v>0</v>
      </c>
      <c r="K4" s="59">
        <f>E4-J4</f>
        <v>0</v>
      </c>
    </row>
    <row r="5" spans="1:11">
      <c r="A5" s="33" t="s">
        <v>178</v>
      </c>
      <c r="B5" s="57"/>
      <c r="C5" s="57"/>
      <c r="D5" s="58"/>
      <c r="E5" s="36"/>
      <c r="F5" s="58"/>
      <c r="G5" s="36"/>
      <c r="H5" s="36"/>
      <c r="I5" s="36"/>
      <c r="J5" s="36"/>
      <c r="K5" s="36">
        <f t="shared" ref="K5:K16" si="0">E5-J5</f>
        <v>0</v>
      </c>
    </row>
    <row r="6" spans="1:11">
      <c r="A6" s="33" t="s">
        <v>179</v>
      </c>
      <c r="B6" s="57"/>
      <c r="C6" s="57"/>
      <c r="D6" s="60" t="s">
        <v>180</v>
      </c>
      <c r="E6" s="61"/>
      <c r="F6" s="61"/>
      <c r="G6" s="61"/>
      <c r="H6" s="61"/>
      <c r="I6" s="62"/>
      <c r="J6" s="36"/>
      <c r="K6" s="36">
        <f t="shared" si="0"/>
        <v>0</v>
      </c>
    </row>
    <row r="7" spans="1:11">
      <c r="A7" s="33" t="s">
        <v>181</v>
      </c>
      <c r="B7" s="57"/>
      <c r="C7" s="57"/>
      <c r="D7" s="60"/>
      <c r="E7" s="61"/>
      <c r="F7" s="61"/>
      <c r="G7" s="61"/>
      <c r="H7" s="61"/>
      <c r="I7" s="62"/>
      <c r="J7" s="36"/>
      <c r="K7" s="36">
        <f t="shared" si="0"/>
        <v>0</v>
      </c>
    </row>
    <row r="8" spans="1:11">
      <c r="A8" s="33" t="s">
        <v>182</v>
      </c>
      <c r="B8" s="57"/>
      <c r="C8" s="57"/>
      <c r="D8" s="58"/>
      <c r="E8" s="36"/>
      <c r="F8" s="58"/>
      <c r="G8" s="36"/>
      <c r="H8" s="36"/>
      <c r="I8" s="36"/>
      <c r="J8" s="36"/>
      <c r="K8" s="36">
        <f t="shared" si="0"/>
        <v>0</v>
      </c>
    </row>
    <row r="9" spans="1:11">
      <c r="A9" s="33"/>
      <c r="B9" s="57"/>
      <c r="C9" s="57"/>
      <c r="D9" s="58"/>
      <c r="E9" s="36"/>
      <c r="F9" s="58"/>
      <c r="G9" s="36"/>
      <c r="H9" s="36"/>
      <c r="I9" s="36"/>
      <c r="J9" s="36"/>
      <c r="K9" s="36"/>
    </row>
    <row r="10" spans="1:11">
      <c r="A10" s="45" t="s">
        <v>183</v>
      </c>
      <c r="B10" s="57"/>
      <c r="C10" s="57"/>
      <c r="D10" s="58"/>
      <c r="E10" s="59">
        <f>SUM(E11:E14)</f>
        <v>0</v>
      </c>
      <c r="F10" s="58"/>
      <c r="G10" s="59">
        <f>SUM(G11:G14)</f>
        <v>0</v>
      </c>
      <c r="H10" s="59">
        <f>SUM(H11:H14)</f>
        <v>0</v>
      </c>
      <c r="I10" s="59">
        <f>SUM(I11:I14)</f>
        <v>0</v>
      </c>
      <c r="J10" s="59">
        <f>SUM(J11:J14)</f>
        <v>0</v>
      </c>
      <c r="K10" s="59">
        <f t="shared" si="0"/>
        <v>0</v>
      </c>
    </row>
    <row r="11" spans="1:11">
      <c r="A11" s="33" t="s">
        <v>184</v>
      </c>
      <c r="B11" s="57"/>
      <c r="C11" s="57"/>
      <c r="D11" s="58"/>
      <c r="E11" s="36"/>
      <c r="F11" s="58"/>
      <c r="G11" s="36"/>
      <c r="H11" s="36"/>
      <c r="I11" s="36"/>
      <c r="J11" s="36"/>
      <c r="K11" s="36">
        <f t="shared" si="0"/>
        <v>0</v>
      </c>
    </row>
    <row r="12" spans="1:11">
      <c r="A12" s="33" t="s">
        <v>185</v>
      </c>
      <c r="B12" s="57"/>
      <c r="C12" s="57"/>
      <c r="D12" s="58"/>
      <c r="E12" s="36"/>
      <c r="F12" s="58"/>
      <c r="G12" s="36"/>
      <c r="H12" s="36"/>
      <c r="I12" s="36"/>
      <c r="J12" s="36"/>
      <c r="K12" s="36">
        <f t="shared" si="0"/>
        <v>0</v>
      </c>
    </row>
    <row r="13" spans="1:11">
      <c r="A13" s="33" t="s">
        <v>186</v>
      </c>
      <c r="B13" s="57"/>
      <c r="C13" s="57"/>
      <c r="D13" s="58"/>
      <c r="E13" s="36"/>
      <c r="F13" s="58"/>
      <c r="G13" s="36"/>
      <c r="H13" s="36"/>
      <c r="I13" s="36"/>
      <c r="J13" s="36"/>
      <c r="K13" s="36">
        <f t="shared" si="0"/>
        <v>0</v>
      </c>
    </row>
    <row r="14" spans="1:11">
      <c r="A14" s="33" t="s">
        <v>187</v>
      </c>
      <c r="B14" s="57"/>
      <c r="C14" s="57"/>
      <c r="D14" s="58"/>
      <c r="E14" s="36"/>
      <c r="F14" s="58"/>
      <c r="G14" s="36"/>
      <c r="H14" s="36"/>
      <c r="I14" s="36"/>
      <c r="J14" s="36"/>
      <c r="K14" s="36">
        <f t="shared" si="0"/>
        <v>0</v>
      </c>
    </row>
    <row r="15" spans="1:11">
      <c r="A15" s="33"/>
      <c r="B15" s="57"/>
      <c r="C15" s="57"/>
      <c r="D15" s="58"/>
      <c r="E15" s="36"/>
      <c r="F15" s="58"/>
      <c r="G15" s="36"/>
      <c r="H15" s="36"/>
      <c r="I15" s="36"/>
      <c r="J15" s="36"/>
      <c r="K15" s="36"/>
    </row>
    <row r="16" spans="1:11" ht="22.5">
      <c r="A16" s="45" t="s">
        <v>188</v>
      </c>
      <c r="B16" s="57"/>
      <c r="C16" s="57"/>
      <c r="D16" s="58"/>
      <c r="E16" s="59">
        <f>E4+E10</f>
        <v>0</v>
      </c>
      <c r="F16" s="58"/>
      <c r="G16" s="59">
        <f>G4+G10</f>
        <v>0</v>
      </c>
      <c r="H16" s="59">
        <f>H4+H10</f>
        <v>0</v>
      </c>
      <c r="I16" s="59">
        <f>I4+I10</f>
        <v>0</v>
      </c>
      <c r="J16" s="59">
        <f>J4+J10</f>
        <v>0</v>
      </c>
      <c r="K16" s="59">
        <f t="shared" si="0"/>
        <v>0</v>
      </c>
    </row>
    <row r="17" spans="1:11">
      <c r="A17" s="38"/>
      <c r="B17" s="63"/>
      <c r="C17" s="63"/>
      <c r="D17" s="63"/>
      <c r="E17" s="63"/>
      <c r="F17" s="63"/>
      <c r="G17" s="63"/>
      <c r="H17" s="63"/>
      <c r="I17" s="63"/>
      <c r="J17" s="63"/>
      <c r="K17" s="63"/>
    </row>
  </sheetData>
  <mergeCells count="2">
    <mergeCell ref="A1:K1"/>
    <mergeCell ref="D6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workbookViewId="0">
      <selection activeCell="H22" sqref="H22"/>
    </sheetView>
  </sheetViews>
  <sheetFormatPr baseColWidth="10" defaultRowHeight="11.25"/>
  <cols>
    <col min="1" max="1" width="1" style="18" customWidth="1"/>
    <col min="2" max="2" width="90.83203125" style="18" customWidth="1"/>
    <col min="3" max="5" width="16.83203125" style="18" customWidth="1"/>
    <col min="6" max="16384" width="12" style="18"/>
  </cols>
  <sheetData>
    <row r="1" spans="1:5" ht="12.75" customHeight="1">
      <c r="A1" s="22" t="s">
        <v>189</v>
      </c>
      <c r="B1" s="23"/>
      <c r="C1" s="23"/>
      <c r="D1" s="23"/>
      <c r="E1" s="24"/>
    </row>
    <row r="2" spans="1:5" ht="12.75" customHeight="1">
      <c r="A2" s="64"/>
      <c r="B2" s="65"/>
      <c r="C2" s="65"/>
      <c r="D2" s="65"/>
      <c r="E2" s="66"/>
    </row>
    <row r="3" spans="1:5" ht="12.75" customHeight="1">
      <c r="A3" s="64"/>
      <c r="B3" s="65"/>
      <c r="C3" s="65"/>
      <c r="D3" s="65"/>
      <c r="E3" s="66"/>
    </row>
    <row r="4" spans="1:5" ht="12.75" customHeight="1">
      <c r="A4" s="67"/>
      <c r="B4" s="68"/>
      <c r="C4" s="68"/>
      <c r="D4" s="68"/>
      <c r="E4" s="69"/>
    </row>
    <row r="5" spans="1:5" ht="22.5">
      <c r="A5" s="70" t="s">
        <v>190</v>
      </c>
      <c r="B5" s="71"/>
      <c r="C5" s="2" t="s">
        <v>191</v>
      </c>
      <c r="D5" s="2" t="s">
        <v>192</v>
      </c>
      <c r="E5" s="2" t="s">
        <v>193</v>
      </c>
    </row>
    <row r="6" spans="1:5" ht="5.0999999999999996" customHeight="1">
      <c r="A6" s="72"/>
      <c r="B6" s="73"/>
      <c r="C6" s="4"/>
      <c r="D6" s="4"/>
      <c r="E6" s="4"/>
    </row>
    <row r="7" spans="1:5">
      <c r="A7" s="74"/>
      <c r="B7" s="75" t="s">
        <v>194</v>
      </c>
      <c r="C7" s="7">
        <f>SUM(C8:C10)</f>
        <v>84678219</v>
      </c>
      <c r="D7" s="7">
        <f t="shared" ref="D7:E7" si="0">SUM(D8:D10)</f>
        <v>-898384.28</v>
      </c>
      <c r="E7" s="7">
        <f t="shared" si="0"/>
        <v>130684638.52</v>
      </c>
    </row>
    <row r="8" spans="1:5">
      <c r="A8" s="74"/>
      <c r="B8" s="11" t="s">
        <v>195</v>
      </c>
      <c r="C8" s="9">
        <v>84678219</v>
      </c>
      <c r="D8" s="76">
        <v>-898384.28</v>
      </c>
      <c r="E8" s="9">
        <v>130684638.52</v>
      </c>
    </row>
    <row r="9" spans="1:5">
      <c r="A9" s="74"/>
      <c r="B9" s="11" t="s">
        <v>196</v>
      </c>
      <c r="C9" s="9">
        <v>0</v>
      </c>
      <c r="D9" s="9">
        <v>0</v>
      </c>
      <c r="E9" s="9">
        <v>0</v>
      </c>
    </row>
    <row r="10" spans="1:5">
      <c r="A10" s="74"/>
      <c r="B10" s="11" t="s">
        <v>197</v>
      </c>
      <c r="C10" s="9">
        <v>0</v>
      </c>
      <c r="D10" s="9">
        <v>0</v>
      </c>
      <c r="E10" s="9">
        <v>0</v>
      </c>
    </row>
    <row r="11" spans="1:5" ht="5.0999999999999996" customHeight="1">
      <c r="A11" s="74"/>
      <c r="B11" s="77"/>
      <c r="C11" s="9"/>
      <c r="D11" s="9"/>
      <c r="E11" s="9"/>
    </row>
    <row r="12" spans="1:5">
      <c r="A12" s="74"/>
      <c r="B12" s="75" t="s">
        <v>198</v>
      </c>
      <c r="C12" s="7">
        <f>SUM(C13:C14)</f>
        <v>84678219</v>
      </c>
      <c r="D12" s="7">
        <f t="shared" ref="D12:E12" si="1">SUM(D13:D14)</f>
        <v>87657478</v>
      </c>
      <c r="E12" s="7">
        <f t="shared" si="1"/>
        <v>87657478</v>
      </c>
    </row>
    <row r="13" spans="1:5">
      <c r="A13" s="74"/>
      <c r="B13" s="11" t="s">
        <v>199</v>
      </c>
      <c r="C13" s="9">
        <v>84678219</v>
      </c>
      <c r="D13" s="9">
        <v>87657478</v>
      </c>
      <c r="E13" s="9">
        <v>87657478</v>
      </c>
    </row>
    <row r="14" spans="1:5">
      <c r="A14" s="74"/>
      <c r="B14" s="11" t="s">
        <v>200</v>
      </c>
      <c r="C14" s="9"/>
      <c r="D14" s="9"/>
      <c r="E14" s="9"/>
    </row>
    <row r="15" spans="1:5" ht="5.0999999999999996" customHeight="1">
      <c r="A15" s="74"/>
      <c r="B15" s="77"/>
      <c r="C15" s="9"/>
      <c r="D15" s="9"/>
      <c r="E15" s="9"/>
    </row>
    <row r="16" spans="1:5">
      <c r="A16" s="74"/>
      <c r="B16" s="75" t="s">
        <v>201</v>
      </c>
      <c r="C16" s="78"/>
      <c r="D16" s="7">
        <f>SUM(D17:D18)</f>
        <v>0</v>
      </c>
      <c r="E16" s="7">
        <f>SUM(E17:E18)</f>
        <v>0</v>
      </c>
    </row>
    <row r="17" spans="1:5">
      <c r="A17" s="74"/>
      <c r="B17" s="11" t="s">
        <v>202</v>
      </c>
      <c r="C17" s="78"/>
      <c r="D17" s="9"/>
      <c r="E17" s="9"/>
    </row>
    <row r="18" spans="1:5">
      <c r="A18" s="74"/>
      <c r="B18" s="11" t="s">
        <v>203</v>
      </c>
      <c r="C18" s="78"/>
      <c r="D18" s="9"/>
      <c r="E18" s="9"/>
    </row>
    <row r="19" spans="1:5" ht="5.0999999999999996" customHeight="1">
      <c r="A19" s="74"/>
      <c r="B19" s="77"/>
      <c r="C19" s="9"/>
      <c r="D19" s="9"/>
      <c r="E19" s="9"/>
    </row>
    <row r="20" spans="1:5">
      <c r="A20" s="74"/>
      <c r="B20" s="75" t="s">
        <v>204</v>
      </c>
      <c r="C20" s="7">
        <f>C7-C12</f>
        <v>0</v>
      </c>
      <c r="D20" s="7">
        <f>D7-D12+D16</f>
        <v>-88555862.280000001</v>
      </c>
      <c r="E20" s="7">
        <f>E7-E12+E16</f>
        <v>43027160.519999996</v>
      </c>
    </row>
    <row r="21" spans="1:5">
      <c r="A21" s="74"/>
      <c r="B21" s="75" t="s">
        <v>205</v>
      </c>
      <c r="C21" s="7">
        <f>C20-C41</f>
        <v>0</v>
      </c>
      <c r="D21" s="7">
        <f t="shared" ref="D21:E21" si="2">D20-D41</f>
        <v>-88555862.280000001</v>
      </c>
      <c r="E21" s="7">
        <f t="shared" si="2"/>
        <v>43027160.519999996</v>
      </c>
    </row>
    <row r="22" spans="1:5" ht="22.5">
      <c r="A22" s="74"/>
      <c r="B22" s="75" t="s">
        <v>206</v>
      </c>
      <c r="C22" s="7">
        <f>C21</f>
        <v>0</v>
      </c>
      <c r="D22" s="7">
        <f>D21-D16</f>
        <v>-88555862.280000001</v>
      </c>
      <c r="E22" s="7">
        <f>E21-E16</f>
        <v>43027160.519999996</v>
      </c>
    </row>
    <row r="23" spans="1:5" ht="5.0999999999999996" customHeight="1">
      <c r="A23" s="74"/>
      <c r="B23" s="77"/>
      <c r="C23" s="9"/>
      <c r="D23" s="9"/>
      <c r="E23" s="9"/>
    </row>
    <row r="24" spans="1:5">
      <c r="A24" s="70" t="s">
        <v>118</v>
      </c>
      <c r="B24" s="71"/>
      <c r="C24" s="79" t="s">
        <v>207</v>
      </c>
      <c r="D24" s="79" t="s">
        <v>192</v>
      </c>
      <c r="E24" s="79" t="s">
        <v>208</v>
      </c>
    </row>
    <row r="25" spans="1:5" ht="5.0999999999999996" customHeight="1">
      <c r="A25" s="74"/>
      <c r="B25" s="77"/>
      <c r="C25" s="9"/>
      <c r="D25" s="9"/>
      <c r="E25" s="9"/>
    </row>
    <row r="26" spans="1:5">
      <c r="A26" s="74"/>
      <c r="B26" s="75" t="s">
        <v>209</v>
      </c>
      <c r="C26" s="7">
        <f>SUM(C27:C28)</f>
        <v>0</v>
      </c>
      <c r="D26" s="7">
        <f t="shared" ref="D26:E26" si="3">SUM(D27:D28)</f>
        <v>0</v>
      </c>
      <c r="E26" s="7">
        <f t="shared" si="3"/>
        <v>0</v>
      </c>
    </row>
    <row r="27" spans="1:5">
      <c r="A27" s="74"/>
      <c r="B27" s="11" t="s">
        <v>210</v>
      </c>
      <c r="C27" s="9">
        <v>0</v>
      </c>
      <c r="D27" s="9">
        <v>0</v>
      </c>
      <c r="E27" s="9">
        <v>0</v>
      </c>
    </row>
    <row r="28" spans="1:5">
      <c r="A28" s="74"/>
      <c r="B28" s="11" t="s">
        <v>211</v>
      </c>
      <c r="C28" s="9">
        <v>0</v>
      </c>
      <c r="D28" s="9">
        <v>0</v>
      </c>
      <c r="E28" s="9">
        <v>0</v>
      </c>
    </row>
    <row r="29" spans="1:5" ht="5.0999999999999996" customHeight="1">
      <c r="A29" s="74"/>
      <c r="B29" s="77"/>
      <c r="C29" s="9"/>
      <c r="D29" s="9"/>
      <c r="E29" s="9"/>
    </row>
    <row r="30" spans="1:5">
      <c r="A30" s="74"/>
      <c r="B30" s="75" t="s">
        <v>212</v>
      </c>
      <c r="C30" s="7">
        <f>C22+C26</f>
        <v>0</v>
      </c>
      <c r="D30" s="7">
        <f t="shared" ref="D30" si="4">D22+D26</f>
        <v>-88555862.280000001</v>
      </c>
      <c r="E30" s="7">
        <f>E22+E26</f>
        <v>43027160.519999996</v>
      </c>
    </row>
    <row r="31" spans="1:5" ht="5.0999999999999996" customHeight="1">
      <c r="A31" s="74"/>
      <c r="B31" s="77"/>
      <c r="C31" s="9"/>
      <c r="D31" s="9"/>
      <c r="E31" s="9"/>
    </row>
    <row r="32" spans="1:5" ht="22.5">
      <c r="A32" s="80" t="s">
        <v>118</v>
      </c>
      <c r="B32" s="80"/>
      <c r="C32" s="81" t="s">
        <v>213</v>
      </c>
      <c r="D32" s="79" t="s">
        <v>192</v>
      </c>
      <c r="E32" s="81" t="s">
        <v>214</v>
      </c>
    </row>
    <row r="33" spans="1:5" ht="5.0999999999999996" customHeight="1">
      <c r="A33" s="74"/>
      <c r="B33" s="82"/>
      <c r="C33" s="9"/>
      <c r="D33" s="9"/>
      <c r="E33" s="9"/>
    </row>
    <row r="34" spans="1:5">
      <c r="A34" s="74"/>
      <c r="B34" s="83" t="s">
        <v>215</v>
      </c>
      <c r="C34" s="7">
        <f>SUM(C35:C36)</f>
        <v>0</v>
      </c>
      <c r="D34" s="7">
        <f t="shared" ref="D34:E34" si="5">SUM(D35:D36)</f>
        <v>0</v>
      </c>
      <c r="E34" s="7">
        <f t="shared" si="5"/>
        <v>0</v>
      </c>
    </row>
    <row r="35" spans="1:5">
      <c r="A35" s="74"/>
      <c r="B35" s="11" t="s">
        <v>216</v>
      </c>
      <c r="C35" s="9">
        <v>0</v>
      </c>
      <c r="D35" s="9">
        <v>0</v>
      </c>
      <c r="E35" s="9">
        <v>0</v>
      </c>
    </row>
    <row r="36" spans="1:5">
      <c r="A36" s="74"/>
      <c r="B36" s="11" t="s">
        <v>217</v>
      </c>
      <c r="C36" s="9">
        <v>0</v>
      </c>
      <c r="D36" s="9">
        <v>0</v>
      </c>
      <c r="E36" s="9">
        <v>0</v>
      </c>
    </row>
    <row r="37" spans="1:5">
      <c r="A37" s="74"/>
      <c r="B37" s="83" t="s">
        <v>218</v>
      </c>
      <c r="C37" s="7">
        <f>SUM(C38:C39)</f>
        <v>0</v>
      </c>
      <c r="D37" s="7">
        <f t="shared" ref="D37:E37" si="6">SUM(D38:D39)</f>
        <v>0</v>
      </c>
      <c r="E37" s="7">
        <f t="shared" si="6"/>
        <v>0</v>
      </c>
    </row>
    <row r="38" spans="1:5">
      <c r="A38" s="74"/>
      <c r="B38" s="11" t="s">
        <v>219</v>
      </c>
      <c r="C38" s="9">
        <v>0</v>
      </c>
      <c r="D38" s="9">
        <v>0</v>
      </c>
      <c r="E38" s="9">
        <v>0</v>
      </c>
    </row>
    <row r="39" spans="1:5">
      <c r="A39" s="74"/>
      <c r="B39" s="11" t="s">
        <v>220</v>
      </c>
      <c r="C39" s="9">
        <v>0</v>
      </c>
      <c r="D39" s="9">
        <v>0</v>
      </c>
      <c r="E39" s="9">
        <v>0</v>
      </c>
    </row>
    <row r="40" spans="1:5" ht="5.0999999999999996" customHeight="1">
      <c r="A40" s="74"/>
      <c r="B40" s="82"/>
      <c r="C40" s="9"/>
      <c r="D40" s="9"/>
      <c r="E40" s="9"/>
    </row>
    <row r="41" spans="1:5">
      <c r="A41" s="74"/>
      <c r="B41" s="83" t="s">
        <v>221</v>
      </c>
      <c r="C41" s="7">
        <f>C34-C37</f>
        <v>0</v>
      </c>
      <c r="D41" s="7">
        <f t="shared" ref="D41:E41" si="7">D34-D37</f>
        <v>0</v>
      </c>
      <c r="E41" s="7">
        <f t="shared" si="7"/>
        <v>0</v>
      </c>
    </row>
    <row r="42" spans="1:5" ht="5.0999999999999996" customHeight="1">
      <c r="A42" s="74"/>
      <c r="B42" s="83"/>
      <c r="C42" s="7"/>
      <c r="D42" s="7"/>
      <c r="E42" s="7"/>
    </row>
    <row r="43" spans="1:5" ht="22.5">
      <c r="A43" s="80" t="s">
        <v>118</v>
      </c>
      <c r="B43" s="80"/>
      <c r="C43" s="81" t="s">
        <v>213</v>
      </c>
      <c r="D43" s="79" t="s">
        <v>192</v>
      </c>
      <c r="E43" s="81" t="s">
        <v>214</v>
      </c>
    </row>
    <row r="44" spans="1:5" ht="5.0999999999999996" customHeight="1">
      <c r="A44" s="74"/>
      <c r="B44" s="82"/>
      <c r="C44" s="9"/>
      <c r="D44" s="9"/>
      <c r="E44" s="9"/>
    </row>
    <row r="45" spans="1:5">
      <c r="A45" s="74"/>
      <c r="B45" s="82" t="s">
        <v>222</v>
      </c>
      <c r="C45" s="9">
        <v>84678219</v>
      </c>
      <c r="D45" s="76">
        <v>-898384.28</v>
      </c>
      <c r="E45" s="9">
        <v>130684638.52</v>
      </c>
    </row>
    <row r="46" spans="1:5">
      <c r="A46" s="74"/>
      <c r="B46" s="82" t="s">
        <v>223</v>
      </c>
      <c r="C46" s="9">
        <f>C47-C48</f>
        <v>0</v>
      </c>
      <c r="D46" s="9">
        <f t="shared" ref="D46:E46" si="8">D47-D48</f>
        <v>0</v>
      </c>
      <c r="E46" s="9">
        <f t="shared" si="8"/>
        <v>0</v>
      </c>
    </row>
    <row r="47" spans="1:5">
      <c r="A47" s="74"/>
      <c r="B47" s="84" t="s">
        <v>216</v>
      </c>
      <c r="C47" s="9">
        <v>0</v>
      </c>
      <c r="D47" s="9">
        <v>0</v>
      </c>
      <c r="E47" s="9">
        <v>0</v>
      </c>
    </row>
    <row r="48" spans="1:5">
      <c r="A48" s="74"/>
      <c r="B48" s="84" t="s">
        <v>219</v>
      </c>
      <c r="C48" s="9">
        <v>0</v>
      </c>
      <c r="D48" s="9">
        <v>0</v>
      </c>
      <c r="E48" s="9">
        <v>0</v>
      </c>
    </row>
    <row r="49" spans="1:5" ht="5.0999999999999996" customHeight="1">
      <c r="A49" s="74"/>
      <c r="B49" s="82"/>
      <c r="C49" s="9"/>
      <c r="D49" s="9"/>
      <c r="E49" s="9"/>
    </row>
    <row r="50" spans="1:5">
      <c r="A50" s="74"/>
      <c r="B50" s="82" t="s">
        <v>199</v>
      </c>
      <c r="C50" s="9">
        <v>84678219</v>
      </c>
      <c r="D50" s="9">
        <v>87657478</v>
      </c>
      <c r="E50" s="9">
        <v>87657478</v>
      </c>
    </row>
    <row r="51" spans="1:5" ht="5.0999999999999996" customHeight="1">
      <c r="A51" s="74"/>
      <c r="B51" s="82"/>
      <c r="C51" s="9"/>
      <c r="D51" s="9"/>
      <c r="E51" s="9"/>
    </row>
    <row r="52" spans="1:5">
      <c r="A52" s="74"/>
      <c r="B52" s="82" t="s">
        <v>202</v>
      </c>
      <c r="C52" s="78"/>
      <c r="D52" s="9"/>
      <c r="E52" s="9"/>
    </row>
    <row r="53" spans="1:5" ht="5.0999999999999996" customHeight="1">
      <c r="A53" s="74"/>
      <c r="B53" s="82"/>
      <c r="C53" s="9"/>
      <c r="D53" s="9"/>
      <c r="E53" s="9"/>
    </row>
    <row r="54" spans="1:5">
      <c r="A54" s="74"/>
      <c r="B54" s="83" t="s">
        <v>224</v>
      </c>
      <c r="C54" s="7">
        <f>C45+C46-C50</f>
        <v>0</v>
      </c>
      <c r="D54" s="7">
        <f t="shared" ref="D54:E54" si="9">D45+D46-D50+D52</f>
        <v>-88555862.280000001</v>
      </c>
      <c r="E54" s="7">
        <f t="shared" si="9"/>
        <v>43027160.519999996</v>
      </c>
    </row>
    <row r="55" spans="1:5">
      <c r="A55" s="74"/>
      <c r="B55" s="75" t="s">
        <v>225</v>
      </c>
      <c r="C55" s="7">
        <f>C54-C46</f>
        <v>0</v>
      </c>
      <c r="D55" s="7">
        <f t="shared" ref="D55:E55" si="10">D54-D46</f>
        <v>-88555862.280000001</v>
      </c>
      <c r="E55" s="7">
        <f t="shared" si="10"/>
        <v>43027160.519999996</v>
      </c>
    </row>
    <row r="56" spans="1:5" ht="5.0999999999999996" customHeight="1">
      <c r="A56" s="74"/>
      <c r="B56" s="82"/>
      <c r="C56" s="9"/>
      <c r="D56" s="9"/>
      <c r="E56" s="9"/>
    </row>
    <row r="57" spans="1:5" ht="22.5">
      <c r="A57" s="80" t="s">
        <v>118</v>
      </c>
      <c r="B57" s="80"/>
      <c r="C57" s="81" t="s">
        <v>213</v>
      </c>
      <c r="D57" s="79" t="s">
        <v>192</v>
      </c>
      <c r="E57" s="81" t="s">
        <v>214</v>
      </c>
    </row>
    <row r="58" spans="1:5" ht="5.0999999999999996" customHeight="1">
      <c r="A58" s="74"/>
      <c r="B58" s="82"/>
      <c r="C58" s="9"/>
      <c r="D58" s="9"/>
      <c r="E58" s="9"/>
    </row>
    <row r="59" spans="1:5">
      <c r="A59" s="74"/>
      <c r="B59" s="82" t="s">
        <v>196</v>
      </c>
      <c r="C59" s="9">
        <v>0</v>
      </c>
      <c r="D59" s="9">
        <v>0</v>
      </c>
      <c r="E59" s="9">
        <v>0</v>
      </c>
    </row>
    <row r="60" spans="1:5">
      <c r="A60" s="74"/>
      <c r="B60" s="82" t="s">
        <v>226</v>
      </c>
      <c r="C60" s="9">
        <f>C61-C62</f>
        <v>0</v>
      </c>
      <c r="D60" s="9">
        <f t="shared" ref="D60:E60" si="11">D61-D62</f>
        <v>0</v>
      </c>
      <c r="E60" s="9">
        <f t="shared" si="11"/>
        <v>0</v>
      </c>
    </row>
    <row r="61" spans="1:5">
      <c r="A61" s="74"/>
      <c r="B61" s="84" t="s">
        <v>217</v>
      </c>
      <c r="C61" s="9">
        <v>0</v>
      </c>
      <c r="D61" s="9">
        <v>0</v>
      </c>
      <c r="E61" s="9">
        <v>0</v>
      </c>
    </row>
    <row r="62" spans="1:5">
      <c r="A62" s="74"/>
      <c r="B62" s="84" t="s">
        <v>220</v>
      </c>
      <c r="C62" s="9">
        <v>0</v>
      </c>
      <c r="D62" s="9">
        <v>0</v>
      </c>
      <c r="E62" s="9">
        <v>0</v>
      </c>
    </row>
    <row r="63" spans="1:5" ht="5.0999999999999996" customHeight="1">
      <c r="A63" s="74"/>
      <c r="B63" s="82"/>
      <c r="C63" s="9"/>
      <c r="D63" s="9"/>
      <c r="E63" s="9"/>
    </row>
    <row r="64" spans="1:5">
      <c r="A64" s="74"/>
      <c r="B64" s="82" t="s">
        <v>227</v>
      </c>
      <c r="C64" s="9">
        <v>0</v>
      </c>
      <c r="D64" s="9">
        <v>0</v>
      </c>
      <c r="E64" s="9">
        <v>0</v>
      </c>
    </row>
    <row r="65" spans="1:5" ht="5.0999999999999996" customHeight="1">
      <c r="A65" s="74"/>
      <c r="B65" s="82"/>
      <c r="C65" s="9"/>
      <c r="D65" s="9"/>
      <c r="E65" s="9"/>
    </row>
    <row r="66" spans="1:5">
      <c r="A66" s="74"/>
      <c r="B66" s="82" t="s">
        <v>203</v>
      </c>
      <c r="C66" s="78"/>
      <c r="D66" s="9">
        <v>0</v>
      </c>
      <c r="E66" s="9">
        <v>0</v>
      </c>
    </row>
    <row r="67" spans="1:5" ht="5.0999999999999996" customHeight="1">
      <c r="A67" s="74"/>
      <c r="B67" s="82"/>
      <c r="C67" s="9"/>
      <c r="D67" s="9"/>
      <c r="E67" s="9"/>
    </row>
    <row r="68" spans="1:5">
      <c r="A68" s="74"/>
      <c r="B68" s="83" t="s">
        <v>228</v>
      </c>
      <c r="C68" s="7">
        <f>C59+C60-C64</f>
        <v>0</v>
      </c>
      <c r="D68" s="7">
        <f>D59+D60-D64-D66</f>
        <v>0</v>
      </c>
      <c r="E68" s="7">
        <f>E59+E60-E64-E66</f>
        <v>0</v>
      </c>
    </row>
    <row r="69" spans="1:5">
      <c r="A69" s="74"/>
      <c r="B69" s="83" t="s">
        <v>229</v>
      </c>
      <c r="C69" s="7">
        <f>C68-C60</f>
        <v>0</v>
      </c>
      <c r="D69" s="7">
        <f t="shared" ref="D69:E69" si="12">D68-D60</f>
        <v>0</v>
      </c>
      <c r="E69" s="7">
        <f t="shared" si="12"/>
        <v>0</v>
      </c>
    </row>
    <row r="70" spans="1:5" ht="5.0999999999999996" customHeight="1">
      <c r="A70" s="85"/>
      <c r="B70" s="86"/>
      <c r="C70" s="87"/>
      <c r="D70" s="87"/>
      <c r="E70" s="87"/>
    </row>
  </sheetData>
  <mergeCells count="6">
    <mergeCell ref="A1:E4"/>
    <mergeCell ref="A5:B5"/>
    <mergeCell ref="A24:B24"/>
    <mergeCell ref="A32:B32"/>
    <mergeCell ref="A43:B43"/>
    <mergeCell ref="A57:B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A19" sqref="A19"/>
    </sheetView>
  </sheetViews>
  <sheetFormatPr baseColWidth="10" defaultRowHeight="11.25"/>
  <cols>
    <col min="1" max="1" width="88.83203125" style="18" bestFit="1" customWidth="1"/>
    <col min="2" max="3" width="16.83203125" style="18" customWidth="1"/>
    <col min="4" max="4" width="14.6640625" style="18" customWidth="1"/>
    <col min="5" max="5" width="15" style="18" customWidth="1"/>
    <col min="6" max="6" width="16.5" style="18" customWidth="1"/>
    <col min="7" max="7" width="16.83203125" style="18" customWidth="1"/>
    <col min="8" max="16384" width="12" style="18"/>
  </cols>
  <sheetData>
    <row r="1" spans="1:7" ht="45.95" customHeight="1">
      <c r="A1" s="88" t="s">
        <v>230</v>
      </c>
      <c r="B1" s="26"/>
      <c r="C1" s="26"/>
      <c r="D1" s="26"/>
      <c r="E1" s="26"/>
      <c r="F1" s="26"/>
      <c r="G1" s="27"/>
    </row>
    <row r="2" spans="1:7">
      <c r="A2" s="89"/>
      <c r="B2" s="90" t="s">
        <v>231</v>
      </c>
      <c r="C2" s="90"/>
      <c r="D2" s="90"/>
      <c r="E2" s="90"/>
      <c r="F2" s="90"/>
      <c r="G2" s="91"/>
    </row>
    <row r="3" spans="1:7" ht="22.5">
      <c r="A3" s="92" t="s">
        <v>190</v>
      </c>
      <c r="B3" s="93" t="s">
        <v>232</v>
      </c>
      <c r="C3" s="28" t="s">
        <v>233</v>
      </c>
      <c r="D3" s="93" t="s">
        <v>234</v>
      </c>
      <c r="E3" s="93" t="s">
        <v>192</v>
      </c>
      <c r="F3" s="93" t="s">
        <v>235</v>
      </c>
      <c r="G3" s="92" t="s">
        <v>236</v>
      </c>
    </row>
    <row r="4" spans="1:7" ht="5.0999999999999996" customHeight="1">
      <c r="A4" s="94"/>
      <c r="B4" s="4"/>
      <c r="C4" s="4"/>
      <c r="D4" s="4"/>
      <c r="E4" s="4"/>
      <c r="F4" s="4"/>
      <c r="G4" s="4"/>
    </row>
    <row r="5" spans="1:7">
      <c r="A5" s="95" t="s">
        <v>237</v>
      </c>
      <c r="B5" s="9"/>
      <c r="C5" s="9"/>
      <c r="D5" s="9"/>
      <c r="E5" s="9"/>
      <c r="F5" s="9"/>
      <c r="G5" s="9"/>
    </row>
    <row r="6" spans="1:7">
      <c r="A6" s="96" t="s">
        <v>238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f>F6-B6</f>
        <v>0</v>
      </c>
    </row>
    <row r="7" spans="1:7">
      <c r="A7" s="96" t="s">
        <v>239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f t="shared" ref="G7:G37" si="0">F7-B7</f>
        <v>0</v>
      </c>
    </row>
    <row r="8" spans="1:7">
      <c r="A8" s="96" t="s">
        <v>240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f t="shared" si="0"/>
        <v>0</v>
      </c>
    </row>
    <row r="9" spans="1:7">
      <c r="A9" s="96" t="s">
        <v>241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f t="shared" si="0"/>
        <v>0</v>
      </c>
    </row>
    <row r="10" spans="1:7">
      <c r="A10" s="96" t="s">
        <v>242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f t="shared" si="0"/>
        <v>0</v>
      </c>
    </row>
    <row r="11" spans="1:7">
      <c r="A11" s="96" t="s">
        <v>243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f t="shared" si="0"/>
        <v>0</v>
      </c>
    </row>
    <row r="12" spans="1:7">
      <c r="A12" s="96" t="s">
        <v>244</v>
      </c>
      <c r="B12" s="9">
        <v>24178219</v>
      </c>
      <c r="C12" s="9">
        <v>0</v>
      </c>
      <c r="D12" s="9">
        <v>24178219</v>
      </c>
      <c r="E12" s="97">
        <v>-898384.28</v>
      </c>
      <c r="F12" s="76">
        <v>24453039.629999999</v>
      </c>
      <c r="G12" s="9">
        <f t="shared" si="0"/>
        <v>274820.62999999896</v>
      </c>
    </row>
    <row r="13" spans="1:7">
      <c r="A13" s="96" t="s">
        <v>245</v>
      </c>
      <c r="B13" s="9">
        <f>SUM(B14:B24)</f>
        <v>0</v>
      </c>
      <c r="C13" s="9">
        <f t="shared" ref="C13:F13" si="1">SUM(C14:C24)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0"/>
        <v>0</v>
      </c>
    </row>
    <row r="14" spans="1:7">
      <c r="A14" s="98" t="s">
        <v>246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 t="shared" si="0"/>
        <v>0</v>
      </c>
    </row>
    <row r="15" spans="1:7">
      <c r="A15" s="98" t="s">
        <v>247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 t="shared" si="0"/>
        <v>0</v>
      </c>
    </row>
    <row r="16" spans="1:7">
      <c r="A16" s="98" t="s">
        <v>248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 t="shared" si="0"/>
        <v>0</v>
      </c>
    </row>
    <row r="17" spans="1:7">
      <c r="A17" s="98" t="s">
        <v>249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f t="shared" si="0"/>
        <v>0</v>
      </c>
    </row>
    <row r="18" spans="1:7">
      <c r="A18" s="98" t="s">
        <v>250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 t="shared" si="0"/>
        <v>0</v>
      </c>
    </row>
    <row r="19" spans="1:7">
      <c r="A19" s="98" t="s">
        <v>251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f t="shared" si="0"/>
        <v>0</v>
      </c>
    </row>
    <row r="20" spans="1:7">
      <c r="A20" s="98" t="s">
        <v>252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f t="shared" si="0"/>
        <v>0</v>
      </c>
    </row>
    <row r="21" spans="1:7">
      <c r="A21" s="98" t="s">
        <v>253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f t="shared" si="0"/>
        <v>0</v>
      </c>
    </row>
    <row r="22" spans="1:7">
      <c r="A22" s="98" t="s">
        <v>254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f t="shared" si="0"/>
        <v>0</v>
      </c>
    </row>
    <row r="23" spans="1:7">
      <c r="A23" s="98" t="s">
        <v>255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f t="shared" si="0"/>
        <v>0</v>
      </c>
    </row>
    <row r="24" spans="1:7">
      <c r="A24" s="98" t="s">
        <v>256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 t="shared" si="0"/>
        <v>0</v>
      </c>
    </row>
    <row r="25" spans="1:7">
      <c r="A25" s="96" t="s">
        <v>257</v>
      </c>
      <c r="B25" s="9">
        <f>SUM(B26:B30)</f>
        <v>0</v>
      </c>
      <c r="C25" s="9">
        <f t="shared" ref="C25:F25" si="2">SUM(C26:C30)</f>
        <v>0</v>
      </c>
      <c r="D25" s="9">
        <f t="shared" si="2"/>
        <v>0</v>
      </c>
      <c r="E25" s="9">
        <f t="shared" si="2"/>
        <v>0</v>
      </c>
      <c r="F25" s="9">
        <f t="shared" si="2"/>
        <v>0</v>
      </c>
      <c r="G25" s="9">
        <f t="shared" si="0"/>
        <v>0</v>
      </c>
    </row>
    <row r="26" spans="1:7">
      <c r="A26" s="98" t="s">
        <v>258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f t="shared" si="0"/>
        <v>0</v>
      </c>
    </row>
    <row r="27" spans="1:7">
      <c r="A27" s="98" t="s">
        <v>259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f t="shared" si="0"/>
        <v>0</v>
      </c>
    </row>
    <row r="28" spans="1:7">
      <c r="A28" s="98" t="s">
        <v>260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f t="shared" si="0"/>
        <v>0</v>
      </c>
    </row>
    <row r="29" spans="1:7">
      <c r="A29" s="98" t="s">
        <v>261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f t="shared" si="0"/>
        <v>0</v>
      </c>
    </row>
    <row r="30" spans="1:7">
      <c r="A30" s="98" t="s">
        <v>262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f t="shared" si="0"/>
        <v>0</v>
      </c>
    </row>
    <row r="31" spans="1:7">
      <c r="A31" s="96" t="s">
        <v>263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f t="shared" si="0"/>
        <v>0</v>
      </c>
    </row>
    <row r="32" spans="1:7">
      <c r="A32" s="96" t="s">
        <v>264</v>
      </c>
      <c r="B32" s="9">
        <f>SUM(B33)</f>
        <v>58000000</v>
      </c>
      <c r="C32" s="9">
        <f t="shared" ref="C32:F32" si="3">SUM(C33)</f>
        <v>65112982</v>
      </c>
      <c r="D32" s="9">
        <f>SUM(D33)</f>
        <v>123112982</v>
      </c>
      <c r="E32" s="9">
        <f t="shared" si="3"/>
        <v>0</v>
      </c>
      <c r="F32" s="9">
        <f t="shared" si="3"/>
        <v>106231598.89</v>
      </c>
      <c r="G32" s="9">
        <f t="shared" si="0"/>
        <v>48231598.890000001</v>
      </c>
    </row>
    <row r="33" spans="1:7">
      <c r="A33" s="98" t="s">
        <v>265</v>
      </c>
      <c r="B33" s="9">
        <v>58000000</v>
      </c>
      <c r="C33" s="76">
        <v>65112982</v>
      </c>
      <c r="D33" s="9">
        <v>123112982</v>
      </c>
      <c r="E33" s="9">
        <v>0</v>
      </c>
      <c r="F33" s="76">
        <v>106231598.89</v>
      </c>
      <c r="G33" s="9">
        <f t="shared" si="0"/>
        <v>48231598.890000001</v>
      </c>
    </row>
    <row r="34" spans="1:7">
      <c r="A34" s="96" t="s">
        <v>266</v>
      </c>
      <c r="B34" s="9">
        <f>SUM(B35:B36)</f>
        <v>0</v>
      </c>
      <c r="C34" s="9">
        <f t="shared" ref="C34:F34" si="4">SUM(C35:C36)</f>
        <v>0</v>
      </c>
      <c r="D34" s="9">
        <f t="shared" si="4"/>
        <v>0</v>
      </c>
      <c r="E34" s="9">
        <f t="shared" si="4"/>
        <v>0</v>
      </c>
      <c r="F34" s="9">
        <f t="shared" si="4"/>
        <v>0</v>
      </c>
      <c r="G34" s="9">
        <f t="shared" si="0"/>
        <v>0</v>
      </c>
    </row>
    <row r="35" spans="1:7">
      <c r="A35" s="98" t="s">
        <v>267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f t="shared" si="0"/>
        <v>0</v>
      </c>
    </row>
    <row r="36" spans="1:7">
      <c r="A36" s="98" t="s">
        <v>268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f t="shared" si="0"/>
        <v>0</v>
      </c>
    </row>
    <row r="37" spans="1:7">
      <c r="A37" s="95" t="s">
        <v>269</v>
      </c>
      <c r="B37" s="7">
        <f>SUM(B6:B13)+B25+B31+B32+B34</f>
        <v>82178219</v>
      </c>
      <c r="C37" s="7">
        <f>SUM(C6:C13)+C25+C31+C32+C34</f>
        <v>65112982</v>
      </c>
      <c r="D37" s="7">
        <f>SUM(D6:D13)+D25+D31+D32+D34</f>
        <v>147291201</v>
      </c>
      <c r="E37" s="7">
        <f>SUM(E6:E13)+E25+E31+E32+E34</f>
        <v>-898384.28</v>
      </c>
      <c r="F37" s="7">
        <f>SUM(F6:F13)+F25+F31+F32+F34</f>
        <v>130684638.52</v>
      </c>
      <c r="G37" s="7">
        <f t="shared" si="0"/>
        <v>48506419.519999996</v>
      </c>
    </row>
    <row r="38" spans="1:7">
      <c r="A38" s="95" t="s">
        <v>270</v>
      </c>
      <c r="B38" s="99"/>
      <c r="C38" s="99"/>
      <c r="D38" s="99"/>
      <c r="E38" s="99"/>
      <c r="F38" s="99"/>
      <c r="G38" s="9"/>
    </row>
    <row r="39" spans="1:7" ht="5.0999999999999996" customHeight="1">
      <c r="A39" s="100"/>
      <c r="B39" s="9"/>
      <c r="C39" s="9"/>
      <c r="D39" s="9"/>
      <c r="E39" s="9"/>
      <c r="F39" s="9"/>
      <c r="G39" s="9"/>
    </row>
    <row r="40" spans="1:7">
      <c r="A40" s="95" t="s">
        <v>271</v>
      </c>
      <c r="B40" s="9"/>
      <c r="C40" s="9"/>
      <c r="D40" s="9"/>
      <c r="E40" s="9"/>
      <c r="F40" s="9"/>
      <c r="G40" s="9"/>
    </row>
    <row r="41" spans="1:7">
      <c r="A41" s="96" t="s">
        <v>272</v>
      </c>
      <c r="B41" s="9">
        <f>SUM(B42:B49)</f>
        <v>0</v>
      </c>
      <c r="C41" s="9">
        <f t="shared" ref="C41:F41" si="5">SUM(C42:C49)</f>
        <v>0</v>
      </c>
      <c r="D41" s="9">
        <f t="shared" si="5"/>
        <v>0</v>
      </c>
      <c r="E41" s="9">
        <f t="shared" si="5"/>
        <v>0</v>
      </c>
      <c r="F41" s="9">
        <f t="shared" si="5"/>
        <v>0</v>
      </c>
      <c r="G41" s="9">
        <f t="shared" ref="G41:G70" si="6">F41-B41</f>
        <v>0</v>
      </c>
    </row>
    <row r="42" spans="1:7">
      <c r="A42" s="98" t="s">
        <v>273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f t="shared" si="6"/>
        <v>0</v>
      </c>
    </row>
    <row r="43" spans="1:7">
      <c r="A43" s="98" t="s">
        <v>274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f t="shared" si="6"/>
        <v>0</v>
      </c>
    </row>
    <row r="44" spans="1:7">
      <c r="A44" s="98" t="s">
        <v>275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f t="shared" si="6"/>
        <v>0</v>
      </c>
    </row>
    <row r="45" spans="1:7" ht="22.5">
      <c r="A45" s="101" t="s">
        <v>276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f t="shared" si="6"/>
        <v>0</v>
      </c>
    </row>
    <row r="46" spans="1:7">
      <c r="A46" s="98" t="s">
        <v>277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f t="shared" si="6"/>
        <v>0</v>
      </c>
    </row>
    <row r="47" spans="1:7">
      <c r="A47" s="98" t="s">
        <v>278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f t="shared" si="6"/>
        <v>0</v>
      </c>
    </row>
    <row r="48" spans="1:7">
      <c r="A48" s="98" t="s">
        <v>279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f t="shared" si="6"/>
        <v>0</v>
      </c>
    </row>
    <row r="49" spans="1:7">
      <c r="A49" s="98" t="s">
        <v>280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f t="shared" si="6"/>
        <v>0</v>
      </c>
    </row>
    <row r="50" spans="1:7">
      <c r="A50" s="96" t="s">
        <v>281</v>
      </c>
      <c r="B50" s="9">
        <f>SUM(B51:B54)</f>
        <v>0</v>
      </c>
      <c r="C50" s="9">
        <f t="shared" ref="C50:F50" si="7">SUM(C51:C54)</f>
        <v>0</v>
      </c>
      <c r="D50" s="9">
        <f t="shared" si="7"/>
        <v>0</v>
      </c>
      <c r="E50" s="9">
        <f t="shared" si="7"/>
        <v>0</v>
      </c>
      <c r="F50" s="9">
        <f t="shared" si="7"/>
        <v>0</v>
      </c>
      <c r="G50" s="9">
        <f t="shared" si="6"/>
        <v>0</v>
      </c>
    </row>
    <row r="51" spans="1:7">
      <c r="A51" s="98" t="s">
        <v>282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f t="shared" si="6"/>
        <v>0</v>
      </c>
    </row>
    <row r="52" spans="1:7">
      <c r="A52" s="98" t="s">
        <v>283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f t="shared" si="6"/>
        <v>0</v>
      </c>
    </row>
    <row r="53" spans="1:7">
      <c r="A53" s="98" t="s">
        <v>284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f t="shared" si="6"/>
        <v>0</v>
      </c>
    </row>
    <row r="54" spans="1:7">
      <c r="A54" s="98" t="s">
        <v>285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f t="shared" si="6"/>
        <v>0</v>
      </c>
    </row>
    <row r="55" spans="1:7">
      <c r="A55" s="96" t="s">
        <v>286</v>
      </c>
      <c r="B55" s="9">
        <f>SUM(B56:B57)</f>
        <v>0</v>
      </c>
      <c r="C55" s="9">
        <f t="shared" ref="C55:F55" si="8">SUM(C56:C57)</f>
        <v>0</v>
      </c>
      <c r="D55" s="9">
        <f t="shared" si="8"/>
        <v>0</v>
      </c>
      <c r="E55" s="9">
        <f t="shared" si="8"/>
        <v>0</v>
      </c>
      <c r="F55" s="9">
        <f t="shared" si="8"/>
        <v>0</v>
      </c>
      <c r="G55" s="9">
        <f t="shared" si="6"/>
        <v>0</v>
      </c>
    </row>
    <row r="56" spans="1:7">
      <c r="A56" s="98" t="s">
        <v>287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f t="shared" si="6"/>
        <v>0</v>
      </c>
    </row>
    <row r="57" spans="1:7">
      <c r="A57" s="98" t="s">
        <v>288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f t="shared" si="6"/>
        <v>0</v>
      </c>
    </row>
    <row r="58" spans="1:7">
      <c r="A58" s="96" t="s">
        <v>289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f t="shared" si="6"/>
        <v>0</v>
      </c>
    </row>
    <row r="59" spans="1:7">
      <c r="A59" s="96" t="s">
        <v>290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f t="shared" si="6"/>
        <v>0</v>
      </c>
    </row>
    <row r="60" spans="1:7">
      <c r="A60" s="95" t="s">
        <v>291</v>
      </c>
      <c r="B60" s="7">
        <f>B41+B50+B55+B58+B59</f>
        <v>0</v>
      </c>
      <c r="C60" s="7">
        <f>C41+C50+C55+C58+C59</f>
        <v>0</v>
      </c>
      <c r="D60" s="7">
        <f>D41+D50+D55+D58+D59</f>
        <v>0</v>
      </c>
      <c r="E60" s="7">
        <f>E41+E50+E55+E58+E59</f>
        <v>0</v>
      </c>
      <c r="F60" s="7">
        <f>F41+F50+F55+F58+F59</f>
        <v>0</v>
      </c>
      <c r="G60" s="7">
        <f t="shared" si="6"/>
        <v>0</v>
      </c>
    </row>
    <row r="61" spans="1:7" ht="5.0999999999999996" customHeight="1">
      <c r="A61" s="100"/>
      <c r="B61" s="9"/>
      <c r="C61" s="9"/>
      <c r="D61" s="9"/>
      <c r="E61" s="9"/>
      <c r="F61" s="9"/>
      <c r="G61" s="9"/>
    </row>
    <row r="62" spans="1:7">
      <c r="A62" s="95" t="s">
        <v>292</v>
      </c>
      <c r="B62" s="7">
        <f>SUM(B63)</f>
        <v>0</v>
      </c>
      <c r="C62" s="7">
        <f t="shared" ref="C62:F62" si="9">SUM(C63)</f>
        <v>0</v>
      </c>
      <c r="D62" s="7">
        <f t="shared" si="9"/>
        <v>0</v>
      </c>
      <c r="E62" s="7">
        <f t="shared" si="9"/>
        <v>0</v>
      </c>
      <c r="F62" s="7">
        <f t="shared" si="9"/>
        <v>0</v>
      </c>
      <c r="G62" s="7">
        <f t="shared" si="6"/>
        <v>0</v>
      </c>
    </row>
    <row r="63" spans="1:7">
      <c r="A63" s="96" t="s">
        <v>293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f t="shared" si="6"/>
        <v>0</v>
      </c>
    </row>
    <row r="64" spans="1:7" ht="5.0999999999999996" customHeight="1">
      <c r="A64" s="100"/>
      <c r="B64" s="9"/>
      <c r="C64" s="9"/>
      <c r="D64" s="9"/>
      <c r="E64" s="9"/>
      <c r="F64" s="9"/>
      <c r="G64" s="9"/>
    </row>
    <row r="65" spans="1:7">
      <c r="A65" s="95" t="s">
        <v>294</v>
      </c>
      <c r="B65" s="7">
        <f>B37+B60+B62</f>
        <v>82178219</v>
      </c>
      <c r="C65" s="7">
        <f>C37+C60+C62</f>
        <v>65112982</v>
      </c>
      <c r="D65" s="7">
        <f>D37+D60+D62</f>
        <v>147291201</v>
      </c>
      <c r="E65" s="7">
        <f>E37+E60+E62</f>
        <v>-898384.28</v>
      </c>
      <c r="F65" s="7">
        <f>F37+F60+F62</f>
        <v>130684638.52</v>
      </c>
      <c r="G65" s="7">
        <f t="shared" si="6"/>
        <v>48506419.519999996</v>
      </c>
    </row>
    <row r="66" spans="1:7" ht="5.0999999999999996" customHeight="1">
      <c r="A66" s="100"/>
      <c r="B66" s="9"/>
      <c r="C66" s="9"/>
      <c r="D66" s="9"/>
      <c r="E66" s="9"/>
      <c r="F66" s="9"/>
      <c r="G66" s="9"/>
    </row>
    <row r="67" spans="1:7">
      <c r="A67" s="95" t="s">
        <v>295</v>
      </c>
      <c r="B67" s="9"/>
      <c r="C67" s="9"/>
      <c r="D67" s="9"/>
      <c r="E67" s="9"/>
      <c r="F67" s="9"/>
      <c r="G67" s="9">
        <f t="shared" si="6"/>
        <v>0</v>
      </c>
    </row>
    <row r="68" spans="1:7">
      <c r="A68" s="96" t="s">
        <v>296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f t="shared" si="6"/>
        <v>0</v>
      </c>
    </row>
    <row r="69" spans="1:7">
      <c r="A69" s="96" t="s">
        <v>297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f t="shared" si="6"/>
        <v>0</v>
      </c>
    </row>
    <row r="70" spans="1:7">
      <c r="A70" s="102" t="s">
        <v>298</v>
      </c>
      <c r="B70" s="7">
        <f>B68+B69</f>
        <v>0</v>
      </c>
      <c r="C70" s="7">
        <f>C68+C69</f>
        <v>0</v>
      </c>
      <c r="D70" s="7">
        <f t="shared" ref="D70:F70" si="10">D68+D69</f>
        <v>0</v>
      </c>
      <c r="E70" s="7">
        <f t="shared" si="10"/>
        <v>0</v>
      </c>
      <c r="F70" s="7">
        <f t="shared" si="10"/>
        <v>0</v>
      </c>
      <c r="G70" s="7">
        <f t="shared" si="6"/>
        <v>0</v>
      </c>
    </row>
    <row r="71" spans="1:7" ht="5.0999999999999996" customHeight="1">
      <c r="A71" s="103"/>
      <c r="B71" s="16"/>
      <c r="C71" s="16"/>
      <c r="D71" s="16"/>
      <c r="E71" s="16"/>
      <c r="F71" s="16"/>
      <c r="G71" s="16"/>
    </row>
  </sheetData>
  <mergeCells count="2">
    <mergeCell ref="A1:G1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workbookViewId="0">
      <selection sqref="A1:XFD1048576"/>
    </sheetView>
  </sheetViews>
  <sheetFormatPr baseColWidth="10" defaultRowHeight="12.75"/>
  <cols>
    <col min="1" max="1" width="90.83203125" style="107" customWidth="1"/>
    <col min="2" max="7" width="16.83203125" style="107" customWidth="1"/>
    <col min="8" max="16384" width="12" style="107"/>
  </cols>
  <sheetData>
    <row r="1" spans="1:7" ht="45.95" customHeight="1">
      <c r="A1" s="104" t="s">
        <v>299</v>
      </c>
      <c r="B1" s="105"/>
      <c r="C1" s="105"/>
      <c r="D1" s="105"/>
      <c r="E1" s="105"/>
      <c r="F1" s="105"/>
      <c r="G1" s="106"/>
    </row>
    <row r="2" spans="1:7">
      <c r="A2" s="108"/>
      <c r="B2" s="109" t="s">
        <v>300</v>
      </c>
      <c r="C2" s="109"/>
      <c r="D2" s="109"/>
      <c r="E2" s="109"/>
      <c r="F2" s="109"/>
      <c r="G2" s="108"/>
    </row>
    <row r="3" spans="1:7" ht="22.5">
      <c r="A3" s="110" t="s">
        <v>190</v>
      </c>
      <c r="B3" s="111" t="s">
        <v>301</v>
      </c>
      <c r="C3" s="112" t="s">
        <v>302</v>
      </c>
      <c r="D3" s="111" t="s">
        <v>303</v>
      </c>
      <c r="E3" s="111" t="s">
        <v>192</v>
      </c>
      <c r="F3" s="111" t="s">
        <v>304</v>
      </c>
      <c r="G3" s="110" t="s">
        <v>305</v>
      </c>
    </row>
    <row r="4" spans="1:7">
      <c r="A4" s="113" t="s">
        <v>306</v>
      </c>
      <c r="B4" s="114">
        <f>B5+B13+B23+B33+B43+B53+B57+B66+B70</f>
        <v>82178219</v>
      </c>
      <c r="C4" s="114">
        <f t="shared" ref="C4:F4" si="0">C5+C13+C23+C33+C43+C53+C57+C66+C70</f>
        <v>65112982</v>
      </c>
      <c r="D4" s="114">
        <f t="shared" si="0"/>
        <v>147291201</v>
      </c>
      <c r="E4" s="114">
        <f t="shared" si="0"/>
        <v>87657478</v>
      </c>
      <c r="F4" s="114">
        <f t="shared" si="0"/>
        <v>87657478</v>
      </c>
      <c r="G4" s="114">
        <f>G5+G13+G23+G33+G43+G53+G57+G66+G70</f>
        <v>59633723</v>
      </c>
    </row>
    <row r="5" spans="1:7">
      <c r="A5" s="115" t="s">
        <v>307</v>
      </c>
      <c r="B5" s="116">
        <f>SUM(B6:B12)</f>
        <v>1853414.94</v>
      </c>
      <c r="C5" s="116">
        <f t="shared" ref="C5:G5" si="1">SUM(C6:C12)</f>
        <v>0</v>
      </c>
      <c r="D5" s="116">
        <f t="shared" si="1"/>
        <v>1853414.94</v>
      </c>
      <c r="E5" s="116">
        <f t="shared" si="1"/>
        <v>132906</v>
      </c>
      <c r="F5" s="116">
        <f t="shared" si="1"/>
        <v>132906</v>
      </c>
      <c r="G5" s="116">
        <f t="shared" si="1"/>
        <v>1720508.94</v>
      </c>
    </row>
    <row r="6" spans="1:7">
      <c r="A6" s="117" t="s">
        <v>308</v>
      </c>
      <c r="B6" s="118"/>
      <c r="C6" s="118"/>
      <c r="D6" s="118"/>
      <c r="E6" s="118"/>
      <c r="F6" s="118"/>
      <c r="G6" s="118">
        <f>D6-E6</f>
        <v>0</v>
      </c>
    </row>
    <row r="7" spans="1:7">
      <c r="A7" s="117" t="s">
        <v>309</v>
      </c>
      <c r="B7" s="118"/>
      <c r="C7" s="118"/>
      <c r="D7" s="118"/>
      <c r="E7" s="118"/>
      <c r="F7" s="118"/>
      <c r="G7" s="118">
        <f t="shared" ref="G7:G70" si="2">D7-E7</f>
        <v>0</v>
      </c>
    </row>
    <row r="8" spans="1:7">
      <c r="A8" s="117" t="s">
        <v>310</v>
      </c>
      <c r="B8" s="118"/>
      <c r="C8" s="118"/>
      <c r="D8" s="118"/>
      <c r="E8" s="118"/>
      <c r="F8" s="118"/>
      <c r="G8" s="118">
        <f t="shared" si="2"/>
        <v>0</v>
      </c>
    </row>
    <row r="9" spans="1:7">
      <c r="A9" s="117" t="s">
        <v>311</v>
      </c>
      <c r="B9" s="118"/>
      <c r="C9" s="118"/>
      <c r="D9" s="118"/>
      <c r="E9" s="118"/>
      <c r="F9" s="118"/>
      <c r="G9" s="118">
        <f t="shared" si="2"/>
        <v>0</v>
      </c>
    </row>
    <row r="10" spans="1:7">
      <c r="A10" s="117" t="s">
        <v>312</v>
      </c>
      <c r="B10" s="119">
        <v>1853414.94</v>
      </c>
      <c r="C10" s="118">
        <v>0</v>
      </c>
      <c r="D10" s="118">
        <v>1853414.94</v>
      </c>
      <c r="E10" s="118">
        <v>132906</v>
      </c>
      <c r="F10" s="118">
        <v>132906</v>
      </c>
      <c r="G10" s="118">
        <f t="shared" si="2"/>
        <v>1720508.94</v>
      </c>
    </row>
    <row r="11" spans="1:7">
      <c r="A11" s="117" t="s">
        <v>313</v>
      </c>
      <c r="B11" s="118"/>
      <c r="C11" s="118"/>
      <c r="D11" s="118"/>
      <c r="E11" s="118"/>
      <c r="F11" s="118"/>
      <c r="G11" s="118">
        <f t="shared" si="2"/>
        <v>0</v>
      </c>
    </row>
    <row r="12" spans="1:7">
      <c r="A12" s="117" t="s">
        <v>314</v>
      </c>
      <c r="B12" s="118"/>
      <c r="C12" s="118"/>
      <c r="D12" s="118"/>
      <c r="E12" s="118"/>
      <c r="F12" s="118"/>
      <c r="G12" s="118">
        <f t="shared" si="2"/>
        <v>0</v>
      </c>
    </row>
    <row r="13" spans="1:7">
      <c r="A13" s="115" t="s">
        <v>315</v>
      </c>
      <c r="B13" s="116">
        <f>SUM(B14:B22)</f>
        <v>0</v>
      </c>
      <c r="C13" s="116">
        <f t="shared" ref="C13:F13" si="3">SUM(C14:C22)</f>
        <v>0</v>
      </c>
      <c r="D13" s="116">
        <f t="shared" si="3"/>
        <v>0</v>
      </c>
      <c r="E13" s="116">
        <f t="shared" si="3"/>
        <v>0</v>
      </c>
      <c r="F13" s="116">
        <f t="shared" si="3"/>
        <v>0</v>
      </c>
      <c r="G13" s="116">
        <f t="shared" si="2"/>
        <v>0</v>
      </c>
    </row>
    <row r="14" spans="1:7">
      <c r="A14" s="117" t="s">
        <v>316</v>
      </c>
      <c r="B14" s="118"/>
      <c r="C14" s="118"/>
      <c r="D14" s="118"/>
      <c r="E14" s="118"/>
      <c r="F14" s="118"/>
      <c r="G14" s="118">
        <f t="shared" si="2"/>
        <v>0</v>
      </c>
    </row>
    <row r="15" spans="1:7">
      <c r="A15" s="117" t="s">
        <v>317</v>
      </c>
      <c r="B15" s="118"/>
      <c r="C15" s="118"/>
      <c r="D15" s="118"/>
      <c r="E15" s="118"/>
      <c r="F15" s="118"/>
      <c r="G15" s="118">
        <f t="shared" si="2"/>
        <v>0</v>
      </c>
    </row>
    <row r="16" spans="1:7">
      <c r="A16" s="117" t="s">
        <v>318</v>
      </c>
      <c r="B16" s="118"/>
      <c r="C16" s="118"/>
      <c r="D16" s="118"/>
      <c r="E16" s="118"/>
      <c r="F16" s="118"/>
      <c r="G16" s="118">
        <f t="shared" si="2"/>
        <v>0</v>
      </c>
    </row>
    <row r="17" spans="1:7">
      <c r="A17" s="117" t="s">
        <v>319</v>
      </c>
      <c r="B17" s="118"/>
      <c r="C17" s="118"/>
      <c r="D17" s="118"/>
      <c r="E17" s="118"/>
      <c r="F17" s="118"/>
      <c r="G17" s="118">
        <f t="shared" si="2"/>
        <v>0</v>
      </c>
    </row>
    <row r="18" spans="1:7">
      <c r="A18" s="117" t="s">
        <v>320</v>
      </c>
      <c r="B18" s="118"/>
      <c r="C18" s="118"/>
      <c r="D18" s="118"/>
      <c r="E18" s="118"/>
      <c r="F18" s="118"/>
      <c r="G18" s="118">
        <f t="shared" si="2"/>
        <v>0</v>
      </c>
    </row>
    <row r="19" spans="1:7">
      <c r="A19" s="117" t="s">
        <v>321</v>
      </c>
      <c r="B19" s="118"/>
      <c r="C19" s="118"/>
      <c r="D19" s="118"/>
      <c r="E19" s="118"/>
      <c r="F19" s="118"/>
      <c r="G19" s="118">
        <f t="shared" si="2"/>
        <v>0</v>
      </c>
    </row>
    <row r="20" spans="1:7">
      <c r="A20" s="117" t="s">
        <v>322</v>
      </c>
      <c r="B20" s="118"/>
      <c r="C20" s="118"/>
      <c r="D20" s="118"/>
      <c r="E20" s="118"/>
      <c r="F20" s="118"/>
      <c r="G20" s="118">
        <f t="shared" si="2"/>
        <v>0</v>
      </c>
    </row>
    <row r="21" spans="1:7">
      <c r="A21" s="117" t="s">
        <v>323</v>
      </c>
      <c r="B21" s="118"/>
      <c r="C21" s="118"/>
      <c r="D21" s="118"/>
      <c r="E21" s="118"/>
      <c r="F21" s="118"/>
      <c r="G21" s="118">
        <f t="shared" si="2"/>
        <v>0</v>
      </c>
    </row>
    <row r="22" spans="1:7">
      <c r="A22" s="117" t="s">
        <v>324</v>
      </c>
      <c r="B22" s="118"/>
      <c r="C22" s="118"/>
      <c r="D22" s="118"/>
      <c r="E22" s="118"/>
      <c r="F22" s="118"/>
      <c r="G22" s="118">
        <f t="shared" si="2"/>
        <v>0</v>
      </c>
    </row>
    <row r="23" spans="1:7">
      <c r="A23" s="115" t="s">
        <v>325</v>
      </c>
      <c r="B23" s="116">
        <f>SUM(B24:B32)</f>
        <v>22324804.060000002</v>
      </c>
      <c r="C23" s="116">
        <f t="shared" ref="C23:F23" si="4">SUM(C24:C32)</f>
        <v>0</v>
      </c>
      <c r="D23" s="116">
        <f t="shared" si="4"/>
        <v>22324804.060000002</v>
      </c>
      <c r="E23" s="116">
        <f t="shared" si="4"/>
        <v>11066230</v>
      </c>
      <c r="F23" s="116">
        <f t="shared" si="4"/>
        <v>11066230</v>
      </c>
      <c r="G23" s="116">
        <f t="shared" si="2"/>
        <v>11258574.060000002</v>
      </c>
    </row>
    <row r="24" spans="1:7">
      <c r="A24" s="117" t="s">
        <v>326</v>
      </c>
      <c r="B24" s="118">
        <v>17961224.73</v>
      </c>
      <c r="C24" s="118">
        <v>0</v>
      </c>
      <c r="D24" s="118">
        <v>17961224.73</v>
      </c>
      <c r="E24" s="118">
        <v>8599299</v>
      </c>
      <c r="F24" s="118">
        <v>8599299</v>
      </c>
      <c r="G24" s="118">
        <f t="shared" si="2"/>
        <v>9361925.7300000004</v>
      </c>
    </row>
    <row r="25" spans="1:7">
      <c r="A25" s="117" t="s">
        <v>327</v>
      </c>
      <c r="B25" s="118">
        <v>4355179.33</v>
      </c>
      <c r="C25" s="118">
        <v>0</v>
      </c>
      <c r="D25" s="118">
        <v>4355179.33</v>
      </c>
      <c r="E25" s="118">
        <v>2463863</v>
      </c>
      <c r="F25" s="118">
        <v>2463863</v>
      </c>
      <c r="G25" s="118">
        <f>D25-E25</f>
        <v>1891316.33</v>
      </c>
    </row>
    <row r="26" spans="1:7">
      <c r="A26" s="117" t="s">
        <v>328</v>
      </c>
      <c r="B26" s="118"/>
      <c r="C26" s="118"/>
      <c r="D26" s="118"/>
      <c r="E26" s="118"/>
      <c r="F26" s="118"/>
      <c r="G26" s="118">
        <f t="shared" si="2"/>
        <v>0</v>
      </c>
    </row>
    <row r="27" spans="1:7">
      <c r="A27" s="117" t="s">
        <v>329</v>
      </c>
      <c r="B27" s="118">
        <v>8400</v>
      </c>
      <c r="C27" s="118">
        <v>0</v>
      </c>
      <c r="D27" s="118">
        <v>8400</v>
      </c>
      <c r="E27" s="118">
        <v>3068</v>
      </c>
      <c r="F27" s="118">
        <v>3068</v>
      </c>
      <c r="G27" s="118">
        <f t="shared" si="2"/>
        <v>5332</v>
      </c>
    </row>
    <row r="28" spans="1:7">
      <c r="A28" s="117" t="s">
        <v>330</v>
      </c>
      <c r="B28" s="118"/>
      <c r="C28" s="118"/>
      <c r="D28" s="118"/>
      <c r="E28" s="118"/>
      <c r="F28" s="118"/>
      <c r="G28" s="118">
        <f t="shared" si="2"/>
        <v>0</v>
      </c>
    </row>
    <row r="29" spans="1:7">
      <c r="A29" s="117" t="s">
        <v>331</v>
      </c>
      <c r="B29" s="118"/>
      <c r="C29" s="118"/>
      <c r="D29" s="118"/>
      <c r="E29" s="118"/>
      <c r="F29" s="118"/>
      <c r="G29" s="118">
        <f t="shared" si="2"/>
        <v>0</v>
      </c>
    </row>
    <row r="30" spans="1:7">
      <c r="A30" s="117" t="s">
        <v>332</v>
      </c>
      <c r="B30" s="118"/>
      <c r="C30" s="118"/>
      <c r="D30" s="118"/>
      <c r="E30" s="118"/>
      <c r="F30" s="118"/>
      <c r="G30" s="118">
        <f t="shared" si="2"/>
        <v>0</v>
      </c>
    </row>
    <row r="31" spans="1:7">
      <c r="A31" s="117" t="s">
        <v>333</v>
      </c>
      <c r="B31" s="118"/>
      <c r="C31" s="118"/>
      <c r="D31" s="118"/>
      <c r="E31" s="118"/>
      <c r="F31" s="118"/>
      <c r="G31" s="118">
        <f t="shared" si="2"/>
        <v>0</v>
      </c>
    </row>
    <row r="32" spans="1:7">
      <c r="A32" s="117" t="s">
        <v>334</v>
      </c>
      <c r="B32" s="118"/>
      <c r="C32" s="118"/>
      <c r="D32" s="118"/>
      <c r="E32" s="118"/>
      <c r="F32" s="118"/>
      <c r="G32" s="118">
        <f t="shared" si="2"/>
        <v>0</v>
      </c>
    </row>
    <row r="33" spans="1:7">
      <c r="A33" s="115" t="s">
        <v>335</v>
      </c>
      <c r="B33" s="116">
        <f>SUM(B34:B42)</f>
        <v>0</v>
      </c>
      <c r="C33" s="116">
        <f t="shared" ref="C33:F33" si="5">SUM(C34:C42)</f>
        <v>0</v>
      </c>
      <c r="D33" s="116">
        <f t="shared" si="5"/>
        <v>0</v>
      </c>
      <c r="E33" s="116">
        <f t="shared" si="5"/>
        <v>0</v>
      </c>
      <c r="F33" s="116">
        <f t="shared" si="5"/>
        <v>0</v>
      </c>
      <c r="G33" s="116">
        <f t="shared" si="2"/>
        <v>0</v>
      </c>
    </row>
    <row r="34" spans="1:7">
      <c r="A34" s="117" t="s">
        <v>336</v>
      </c>
      <c r="B34" s="118"/>
      <c r="C34" s="118"/>
      <c r="D34" s="118"/>
      <c r="E34" s="118"/>
      <c r="F34" s="118"/>
      <c r="G34" s="118">
        <f t="shared" si="2"/>
        <v>0</v>
      </c>
    </row>
    <row r="35" spans="1:7">
      <c r="A35" s="117" t="s">
        <v>337</v>
      </c>
      <c r="B35" s="118"/>
      <c r="C35" s="118"/>
      <c r="D35" s="118"/>
      <c r="E35" s="118"/>
      <c r="F35" s="118"/>
      <c r="G35" s="118">
        <f t="shared" si="2"/>
        <v>0</v>
      </c>
    </row>
    <row r="36" spans="1:7">
      <c r="A36" s="117" t="s">
        <v>338</v>
      </c>
      <c r="B36" s="118"/>
      <c r="C36" s="118"/>
      <c r="D36" s="118"/>
      <c r="E36" s="118"/>
      <c r="F36" s="118"/>
      <c r="G36" s="118">
        <f t="shared" si="2"/>
        <v>0</v>
      </c>
    </row>
    <row r="37" spans="1:7">
      <c r="A37" s="117" t="s">
        <v>339</v>
      </c>
      <c r="B37" s="118"/>
      <c r="C37" s="118"/>
      <c r="D37" s="118"/>
      <c r="E37" s="118"/>
      <c r="F37" s="118"/>
      <c r="G37" s="118">
        <f t="shared" si="2"/>
        <v>0</v>
      </c>
    </row>
    <row r="38" spans="1:7">
      <c r="A38" s="117" t="s">
        <v>340</v>
      </c>
      <c r="B38" s="118"/>
      <c r="C38" s="118"/>
      <c r="D38" s="118"/>
      <c r="E38" s="118"/>
      <c r="F38" s="118"/>
      <c r="G38" s="118">
        <f t="shared" si="2"/>
        <v>0</v>
      </c>
    </row>
    <row r="39" spans="1:7">
      <c r="A39" s="117" t="s">
        <v>341</v>
      </c>
      <c r="B39" s="118"/>
      <c r="C39" s="118"/>
      <c r="D39" s="118"/>
      <c r="E39" s="118"/>
      <c r="F39" s="118"/>
      <c r="G39" s="118">
        <f t="shared" si="2"/>
        <v>0</v>
      </c>
    </row>
    <row r="40" spans="1:7">
      <c r="A40" s="117" t="s">
        <v>342</v>
      </c>
      <c r="B40" s="118"/>
      <c r="C40" s="118"/>
      <c r="D40" s="118"/>
      <c r="E40" s="118"/>
      <c r="F40" s="118"/>
      <c r="G40" s="118">
        <f t="shared" si="2"/>
        <v>0</v>
      </c>
    </row>
    <row r="41" spans="1:7">
      <c r="A41" s="117" t="s">
        <v>343</v>
      </c>
      <c r="B41" s="118"/>
      <c r="C41" s="118"/>
      <c r="D41" s="118"/>
      <c r="E41" s="118"/>
      <c r="F41" s="118"/>
      <c r="G41" s="118">
        <f t="shared" si="2"/>
        <v>0</v>
      </c>
    </row>
    <row r="42" spans="1:7">
      <c r="A42" s="117" t="s">
        <v>344</v>
      </c>
      <c r="B42" s="118"/>
      <c r="C42" s="118"/>
      <c r="D42" s="118"/>
      <c r="E42" s="118"/>
      <c r="F42" s="118"/>
      <c r="G42" s="118">
        <f t="shared" si="2"/>
        <v>0</v>
      </c>
    </row>
    <row r="43" spans="1:7">
      <c r="A43" s="115" t="s">
        <v>345</v>
      </c>
      <c r="B43" s="116">
        <f>SUM(B44:B52)</f>
        <v>0</v>
      </c>
      <c r="C43" s="116">
        <f t="shared" ref="C43:F43" si="6">SUM(C44:C52)</f>
        <v>0</v>
      </c>
      <c r="D43" s="116">
        <f t="shared" si="6"/>
        <v>0</v>
      </c>
      <c r="E43" s="116">
        <f t="shared" si="6"/>
        <v>0</v>
      </c>
      <c r="F43" s="116">
        <f t="shared" si="6"/>
        <v>0</v>
      </c>
      <c r="G43" s="116">
        <f t="shared" si="2"/>
        <v>0</v>
      </c>
    </row>
    <row r="44" spans="1:7">
      <c r="A44" s="117" t="s">
        <v>346</v>
      </c>
      <c r="B44" s="118"/>
      <c r="C44" s="118"/>
      <c r="D44" s="118"/>
      <c r="E44" s="118"/>
      <c r="F44" s="118"/>
      <c r="G44" s="118">
        <f t="shared" si="2"/>
        <v>0</v>
      </c>
    </row>
    <row r="45" spans="1:7">
      <c r="A45" s="117" t="s">
        <v>347</v>
      </c>
      <c r="B45" s="118"/>
      <c r="C45" s="118"/>
      <c r="D45" s="118"/>
      <c r="E45" s="118"/>
      <c r="F45" s="118"/>
      <c r="G45" s="118">
        <f t="shared" si="2"/>
        <v>0</v>
      </c>
    </row>
    <row r="46" spans="1:7">
      <c r="A46" s="117" t="s">
        <v>348</v>
      </c>
      <c r="B46" s="118"/>
      <c r="C46" s="118"/>
      <c r="D46" s="118"/>
      <c r="E46" s="118"/>
      <c r="F46" s="118"/>
      <c r="G46" s="118">
        <f t="shared" si="2"/>
        <v>0</v>
      </c>
    </row>
    <row r="47" spans="1:7">
      <c r="A47" s="117" t="s">
        <v>349</v>
      </c>
      <c r="B47" s="118"/>
      <c r="C47" s="118"/>
      <c r="D47" s="118"/>
      <c r="E47" s="118"/>
      <c r="F47" s="118"/>
      <c r="G47" s="118">
        <f t="shared" si="2"/>
        <v>0</v>
      </c>
    </row>
    <row r="48" spans="1:7">
      <c r="A48" s="117" t="s">
        <v>350</v>
      </c>
      <c r="B48" s="118"/>
      <c r="C48" s="118"/>
      <c r="D48" s="118"/>
      <c r="E48" s="118"/>
      <c r="F48" s="118"/>
      <c r="G48" s="118">
        <f t="shared" si="2"/>
        <v>0</v>
      </c>
    </row>
    <row r="49" spans="1:7">
      <c r="A49" s="117" t="s">
        <v>351</v>
      </c>
      <c r="B49" s="118"/>
      <c r="C49" s="118"/>
      <c r="D49" s="118"/>
      <c r="E49" s="118"/>
      <c r="F49" s="118"/>
      <c r="G49" s="118">
        <f t="shared" si="2"/>
        <v>0</v>
      </c>
    </row>
    <row r="50" spans="1:7">
      <c r="A50" s="117" t="s">
        <v>352</v>
      </c>
      <c r="B50" s="118"/>
      <c r="C50" s="118"/>
      <c r="D50" s="118"/>
      <c r="E50" s="118"/>
      <c r="F50" s="118"/>
      <c r="G50" s="118">
        <f t="shared" si="2"/>
        <v>0</v>
      </c>
    </row>
    <row r="51" spans="1:7">
      <c r="A51" s="117" t="s">
        <v>353</v>
      </c>
      <c r="B51" s="118"/>
      <c r="C51" s="118"/>
      <c r="D51" s="118"/>
      <c r="E51" s="118"/>
      <c r="F51" s="118"/>
      <c r="G51" s="118">
        <f t="shared" si="2"/>
        <v>0</v>
      </c>
    </row>
    <row r="52" spans="1:7">
      <c r="A52" s="117" t="s">
        <v>354</v>
      </c>
      <c r="B52" s="118"/>
      <c r="C52" s="118"/>
      <c r="D52" s="118"/>
      <c r="E52" s="118"/>
      <c r="F52" s="118"/>
      <c r="G52" s="118">
        <f t="shared" si="2"/>
        <v>0</v>
      </c>
    </row>
    <row r="53" spans="1:7">
      <c r="A53" s="115" t="s">
        <v>355</v>
      </c>
      <c r="B53" s="116">
        <f>SUM(B54:B56)</f>
        <v>58000000</v>
      </c>
      <c r="C53" s="116">
        <f t="shared" ref="C53:F53" si="7">SUM(C54:C56)</f>
        <v>65112982</v>
      </c>
      <c r="D53" s="116">
        <f t="shared" si="7"/>
        <v>123112982</v>
      </c>
      <c r="E53" s="116">
        <f t="shared" si="7"/>
        <v>76458342</v>
      </c>
      <c r="F53" s="116">
        <f t="shared" si="7"/>
        <v>76458342</v>
      </c>
      <c r="G53" s="116">
        <f>D53-E53</f>
        <v>46654640</v>
      </c>
    </row>
    <row r="54" spans="1:7">
      <c r="A54" s="117" t="s">
        <v>356</v>
      </c>
      <c r="B54" s="118"/>
      <c r="C54" s="118"/>
      <c r="D54" s="118"/>
      <c r="E54" s="118"/>
      <c r="F54" s="118"/>
      <c r="G54" s="118">
        <f t="shared" si="2"/>
        <v>0</v>
      </c>
    </row>
    <row r="55" spans="1:7">
      <c r="A55" s="117" t="s">
        <v>357</v>
      </c>
      <c r="B55" s="118">
        <v>58000000</v>
      </c>
      <c r="C55" s="118">
        <v>65112982</v>
      </c>
      <c r="D55" s="118">
        <v>123112982</v>
      </c>
      <c r="E55" s="118">
        <v>76458342</v>
      </c>
      <c r="F55" s="118">
        <v>76458342</v>
      </c>
      <c r="G55" s="118">
        <f>D55-E55</f>
        <v>46654640</v>
      </c>
    </row>
    <row r="56" spans="1:7">
      <c r="A56" s="117" t="s">
        <v>358</v>
      </c>
      <c r="B56" s="118"/>
      <c r="C56" s="118"/>
      <c r="D56" s="118"/>
      <c r="E56" s="118"/>
      <c r="F56" s="118"/>
      <c r="G56" s="118">
        <f t="shared" si="2"/>
        <v>0</v>
      </c>
    </row>
    <row r="57" spans="1:7">
      <c r="A57" s="115" t="s">
        <v>359</v>
      </c>
      <c r="B57" s="116">
        <f>SUM(B58:B65)</f>
        <v>0</v>
      </c>
      <c r="C57" s="116">
        <f t="shared" ref="C57:F57" si="8">SUM(C58:C65)</f>
        <v>0</v>
      </c>
      <c r="D57" s="116">
        <f t="shared" si="8"/>
        <v>0</v>
      </c>
      <c r="E57" s="116">
        <f t="shared" si="8"/>
        <v>0</v>
      </c>
      <c r="F57" s="116">
        <f t="shared" si="8"/>
        <v>0</v>
      </c>
      <c r="G57" s="116">
        <f t="shared" si="2"/>
        <v>0</v>
      </c>
    </row>
    <row r="58" spans="1:7">
      <c r="A58" s="117" t="s">
        <v>360</v>
      </c>
      <c r="B58" s="118"/>
      <c r="C58" s="118"/>
      <c r="D58" s="118"/>
      <c r="E58" s="118"/>
      <c r="F58" s="118"/>
      <c r="G58" s="118">
        <f t="shared" si="2"/>
        <v>0</v>
      </c>
    </row>
    <row r="59" spans="1:7">
      <c r="A59" s="117" t="s">
        <v>361</v>
      </c>
      <c r="B59" s="118"/>
      <c r="C59" s="118"/>
      <c r="D59" s="118"/>
      <c r="E59" s="118"/>
      <c r="F59" s="118"/>
      <c r="G59" s="118">
        <f t="shared" si="2"/>
        <v>0</v>
      </c>
    </row>
    <row r="60" spans="1:7">
      <c r="A60" s="117" t="s">
        <v>362</v>
      </c>
      <c r="B60" s="118"/>
      <c r="C60" s="118"/>
      <c r="D60" s="118"/>
      <c r="E60" s="118"/>
      <c r="F60" s="118"/>
      <c r="G60" s="118">
        <f t="shared" si="2"/>
        <v>0</v>
      </c>
    </row>
    <row r="61" spans="1:7">
      <c r="A61" s="117" t="s">
        <v>363</v>
      </c>
      <c r="B61" s="118"/>
      <c r="C61" s="118"/>
      <c r="D61" s="118"/>
      <c r="E61" s="118"/>
      <c r="F61" s="118"/>
      <c r="G61" s="118">
        <f t="shared" si="2"/>
        <v>0</v>
      </c>
    </row>
    <row r="62" spans="1:7">
      <c r="A62" s="117" t="s">
        <v>364</v>
      </c>
      <c r="B62" s="118"/>
      <c r="C62" s="118"/>
      <c r="D62" s="118"/>
      <c r="E62" s="118"/>
      <c r="F62" s="118"/>
      <c r="G62" s="118">
        <f t="shared" si="2"/>
        <v>0</v>
      </c>
    </row>
    <row r="63" spans="1:7">
      <c r="A63" s="117" t="s">
        <v>365</v>
      </c>
      <c r="B63" s="118"/>
      <c r="C63" s="118"/>
      <c r="D63" s="118"/>
      <c r="E63" s="118"/>
      <c r="F63" s="118"/>
      <c r="G63" s="118">
        <f t="shared" si="2"/>
        <v>0</v>
      </c>
    </row>
    <row r="64" spans="1:7">
      <c r="A64" s="117" t="s">
        <v>366</v>
      </c>
      <c r="B64" s="118"/>
      <c r="C64" s="118"/>
      <c r="D64" s="118"/>
      <c r="E64" s="118"/>
      <c r="F64" s="118"/>
      <c r="G64" s="118">
        <f t="shared" si="2"/>
        <v>0</v>
      </c>
    </row>
    <row r="65" spans="1:7">
      <c r="A65" s="117" t="s">
        <v>367</v>
      </c>
      <c r="B65" s="118"/>
      <c r="C65" s="118"/>
      <c r="D65" s="118"/>
      <c r="E65" s="118"/>
      <c r="F65" s="118"/>
      <c r="G65" s="118">
        <f t="shared" si="2"/>
        <v>0</v>
      </c>
    </row>
    <row r="66" spans="1:7">
      <c r="A66" s="115" t="s">
        <v>368</v>
      </c>
      <c r="B66" s="116">
        <f>SUM(B67:B69)</f>
        <v>0</v>
      </c>
      <c r="C66" s="116">
        <f t="shared" ref="C66:F66" si="9">SUM(C67:C69)</f>
        <v>0</v>
      </c>
      <c r="D66" s="116">
        <f t="shared" si="9"/>
        <v>0</v>
      </c>
      <c r="E66" s="116">
        <f t="shared" si="9"/>
        <v>0</v>
      </c>
      <c r="F66" s="116">
        <f t="shared" si="9"/>
        <v>0</v>
      </c>
      <c r="G66" s="116">
        <f t="shared" si="2"/>
        <v>0</v>
      </c>
    </row>
    <row r="67" spans="1:7">
      <c r="A67" s="117" t="s">
        <v>369</v>
      </c>
      <c r="B67" s="118"/>
      <c r="C67" s="118"/>
      <c r="D67" s="118"/>
      <c r="E67" s="118"/>
      <c r="F67" s="118"/>
      <c r="G67" s="118">
        <f t="shared" si="2"/>
        <v>0</v>
      </c>
    </row>
    <row r="68" spans="1:7">
      <c r="A68" s="117" t="s">
        <v>370</v>
      </c>
      <c r="B68" s="118"/>
      <c r="C68" s="118"/>
      <c r="D68" s="118"/>
      <c r="E68" s="118"/>
      <c r="F68" s="118"/>
      <c r="G68" s="118">
        <f t="shared" si="2"/>
        <v>0</v>
      </c>
    </row>
    <row r="69" spans="1:7">
      <c r="A69" s="117" t="s">
        <v>371</v>
      </c>
      <c r="B69" s="118"/>
      <c r="C69" s="118"/>
      <c r="D69" s="118"/>
      <c r="E69" s="118"/>
      <c r="F69" s="118"/>
      <c r="G69" s="118">
        <f t="shared" si="2"/>
        <v>0</v>
      </c>
    </row>
    <row r="70" spans="1:7">
      <c r="A70" s="115" t="s">
        <v>372</v>
      </c>
      <c r="B70" s="116">
        <f>SUM(B71:B77)</f>
        <v>0</v>
      </c>
      <c r="C70" s="116">
        <f t="shared" ref="C70:F70" si="10">SUM(C71:C77)</f>
        <v>0</v>
      </c>
      <c r="D70" s="116">
        <f t="shared" si="10"/>
        <v>0</v>
      </c>
      <c r="E70" s="116">
        <f t="shared" si="10"/>
        <v>0</v>
      </c>
      <c r="F70" s="116">
        <f t="shared" si="10"/>
        <v>0</v>
      </c>
      <c r="G70" s="116">
        <f t="shared" si="2"/>
        <v>0</v>
      </c>
    </row>
    <row r="71" spans="1:7">
      <c r="A71" s="117" t="s">
        <v>373</v>
      </c>
      <c r="B71" s="118"/>
      <c r="C71" s="118"/>
      <c r="D71" s="118"/>
      <c r="E71" s="118"/>
      <c r="F71" s="118"/>
      <c r="G71" s="118">
        <f t="shared" ref="G71:G77" si="11">D71-E71</f>
        <v>0</v>
      </c>
    </row>
    <row r="72" spans="1:7">
      <c r="A72" s="117" t="s">
        <v>374</v>
      </c>
      <c r="B72" s="118"/>
      <c r="C72" s="118"/>
      <c r="D72" s="118"/>
      <c r="E72" s="118"/>
      <c r="F72" s="118"/>
      <c r="G72" s="118">
        <f t="shared" si="11"/>
        <v>0</v>
      </c>
    </row>
    <row r="73" spans="1:7">
      <c r="A73" s="117" t="s">
        <v>375</v>
      </c>
      <c r="B73" s="118"/>
      <c r="C73" s="118"/>
      <c r="D73" s="118"/>
      <c r="E73" s="118"/>
      <c r="F73" s="118"/>
      <c r="G73" s="118">
        <f t="shared" si="11"/>
        <v>0</v>
      </c>
    </row>
    <row r="74" spans="1:7">
      <c r="A74" s="117" t="s">
        <v>376</v>
      </c>
      <c r="B74" s="118"/>
      <c r="C74" s="118"/>
      <c r="D74" s="118"/>
      <c r="E74" s="118"/>
      <c r="F74" s="118"/>
      <c r="G74" s="118">
        <f t="shared" si="11"/>
        <v>0</v>
      </c>
    </row>
    <row r="75" spans="1:7">
      <c r="A75" s="117" t="s">
        <v>377</v>
      </c>
      <c r="B75" s="118"/>
      <c r="C75" s="118"/>
      <c r="D75" s="118"/>
      <c r="E75" s="118"/>
      <c r="F75" s="118"/>
      <c r="G75" s="118">
        <f t="shared" si="11"/>
        <v>0</v>
      </c>
    </row>
    <row r="76" spans="1:7">
      <c r="A76" s="117" t="s">
        <v>378</v>
      </c>
      <c r="B76" s="118"/>
      <c r="C76" s="118"/>
      <c r="D76" s="118"/>
      <c r="E76" s="118"/>
      <c r="F76" s="118"/>
      <c r="G76" s="118">
        <f t="shared" si="11"/>
        <v>0</v>
      </c>
    </row>
    <row r="77" spans="1:7">
      <c r="A77" s="117" t="s">
        <v>379</v>
      </c>
      <c r="B77" s="118"/>
      <c r="C77" s="118"/>
      <c r="D77" s="118"/>
      <c r="E77" s="118"/>
      <c r="F77" s="118"/>
      <c r="G77" s="118">
        <f t="shared" si="11"/>
        <v>0</v>
      </c>
    </row>
    <row r="78" spans="1:7" ht="5.0999999999999996" customHeight="1">
      <c r="A78" s="102"/>
      <c r="B78" s="7"/>
      <c r="C78" s="7"/>
      <c r="D78" s="7"/>
      <c r="E78" s="7"/>
      <c r="F78" s="7"/>
      <c r="G78" s="7"/>
    </row>
    <row r="79" spans="1:7">
      <c r="A79" s="102" t="s">
        <v>380</v>
      </c>
      <c r="B79" s="7">
        <f>B80+B88+B98+B108+B118+B128+B132+B141+B145</f>
        <v>0</v>
      </c>
      <c r="C79" s="7">
        <f t="shared" ref="C79:G79" si="12">C80+C88+C98+C108+C118+C128+C132+C141+C145</f>
        <v>0</v>
      </c>
      <c r="D79" s="7">
        <f t="shared" si="12"/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</row>
    <row r="80" spans="1:7">
      <c r="A80" s="96" t="s">
        <v>307</v>
      </c>
      <c r="B80" s="7">
        <f>SUM(B81:B87)</f>
        <v>0</v>
      </c>
      <c r="C80" s="7">
        <f t="shared" ref="C80:G80" si="13">SUM(C81:C87)</f>
        <v>0</v>
      </c>
      <c r="D80" s="7">
        <f t="shared" si="13"/>
        <v>0</v>
      </c>
      <c r="E80" s="7">
        <f t="shared" si="13"/>
        <v>0</v>
      </c>
      <c r="F80" s="7">
        <f t="shared" si="13"/>
        <v>0</v>
      </c>
      <c r="G80" s="7">
        <f t="shared" si="13"/>
        <v>0</v>
      </c>
    </row>
    <row r="81" spans="1:7">
      <c r="A81" s="98" t="s">
        <v>308</v>
      </c>
      <c r="B81" s="9"/>
      <c r="C81" s="9"/>
      <c r="D81" s="9"/>
      <c r="E81" s="9"/>
      <c r="F81" s="9"/>
      <c r="G81" s="9">
        <f t="shared" ref="G81:G144" si="14">D81-E81</f>
        <v>0</v>
      </c>
    </row>
    <row r="82" spans="1:7">
      <c r="A82" s="98" t="s">
        <v>309</v>
      </c>
      <c r="B82" s="9"/>
      <c r="C82" s="9"/>
      <c r="D82" s="9"/>
      <c r="E82" s="9"/>
      <c r="F82" s="9"/>
      <c r="G82" s="9">
        <f t="shared" si="14"/>
        <v>0</v>
      </c>
    </row>
    <row r="83" spans="1:7">
      <c r="A83" s="98" t="s">
        <v>310</v>
      </c>
      <c r="B83" s="9"/>
      <c r="C83" s="9"/>
      <c r="D83" s="9"/>
      <c r="E83" s="9"/>
      <c r="F83" s="9"/>
      <c r="G83" s="9">
        <f t="shared" si="14"/>
        <v>0</v>
      </c>
    </row>
    <row r="84" spans="1:7">
      <c r="A84" s="98" t="s">
        <v>311</v>
      </c>
      <c r="B84" s="9"/>
      <c r="C84" s="9"/>
      <c r="D84" s="9"/>
      <c r="E84" s="9"/>
      <c r="F84" s="9"/>
      <c r="G84" s="9">
        <f t="shared" si="14"/>
        <v>0</v>
      </c>
    </row>
    <row r="85" spans="1:7">
      <c r="A85" s="98" t="s">
        <v>312</v>
      </c>
      <c r="B85" s="9"/>
      <c r="C85" s="9"/>
      <c r="D85" s="9"/>
      <c r="E85" s="9"/>
      <c r="F85" s="9"/>
      <c r="G85" s="9">
        <f t="shared" si="14"/>
        <v>0</v>
      </c>
    </row>
    <row r="86" spans="1:7">
      <c r="A86" s="98" t="s">
        <v>313</v>
      </c>
      <c r="B86" s="9"/>
      <c r="C86" s="9"/>
      <c r="D86" s="9"/>
      <c r="E86" s="9"/>
      <c r="F86" s="9"/>
      <c r="G86" s="9">
        <f t="shared" si="14"/>
        <v>0</v>
      </c>
    </row>
    <row r="87" spans="1:7">
      <c r="A87" s="98" t="s">
        <v>314</v>
      </c>
      <c r="B87" s="9"/>
      <c r="C87" s="9"/>
      <c r="D87" s="9"/>
      <c r="E87" s="9"/>
      <c r="F87" s="9"/>
      <c r="G87" s="9">
        <f t="shared" si="14"/>
        <v>0</v>
      </c>
    </row>
    <row r="88" spans="1:7">
      <c r="A88" s="96" t="s">
        <v>315</v>
      </c>
      <c r="B88" s="7">
        <f>SUM(B89:B97)</f>
        <v>0</v>
      </c>
      <c r="C88" s="7">
        <f t="shared" ref="C88:F88" si="15">SUM(C89:C97)</f>
        <v>0</v>
      </c>
      <c r="D88" s="7">
        <f t="shared" si="15"/>
        <v>0</v>
      </c>
      <c r="E88" s="7">
        <f t="shared" si="15"/>
        <v>0</v>
      </c>
      <c r="F88" s="7">
        <f t="shared" si="15"/>
        <v>0</v>
      </c>
      <c r="G88" s="7">
        <f t="shared" si="14"/>
        <v>0</v>
      </c>
    </row>
    <row r="89" spans="1:7">
      <c r="A89" s="98" t="s">
        <v>316</v>
      </c>
      <c r="B89" s="9"/>
      <c r="C89" s="9"/>
      <c r="D89" s="9"/>
      <c r="E89" s="9"/>
      <c r="F89" s="9"/>
      <c r="G89" s="9">
        <f t="shared" si="14"/>
        <v>0</v>
      </c>
    </row>
    <row r="90" spans="1:7">
      <c r="A90" s="98" t="s">
        <v>317</v>
      </c>
      <c r="B90" s="9"/>
      <c r="C90" s="9"/>
      <c r="D90" s="9"/>
      <c r="E90" s="9"/>
      <c r="F90" s="9"/>
      <c r="G90" s="9">
        <f t="shared" si="14"/>
        <v>0</v>
      </c>
    </row>
    <row r="91" spans="1:7">
      <c r="A91" s="98" t="s">
        <v>318</v>
      </c>
      <c r="B91" s="9"/>
      <c r="C91" s="9"/>
      <c r="D91" s="9"/>
      <c r="E91" s="9"/>
      <c r="F91" s="9"/>
      <c r="G91" s="9">
        <f t="shared" si="14"/>
        <v>0</v>
      </c>
    </row>
    <row r="92" spans="1:7">
      <c r="A92" s="98" t="s">
        <v>319</v>
      </c>
      <c r="B92" s="9"/>
      <c r="C92" s="9"/>
      <c r="D92" s="9"/>
      <c r="E92" s="9"/>
      <c r="F92" s="9"/>
      <c r="G92" s="9">
        <f t="shared" si="14"/>
        <v>0</v>
      </c>
    </row>
    <row r="93" spans="1:7">
      <c r="A93" s="98" t="s">
        <v>320</v>
      </c>
      <c r="B93" s="9"/>
      <c r="C93" s="9"/>
      <c r="D93" s="9"/>
      <c r="E93" s="9"/>
      <c r="F93" s="9"/>
      <c r="G93" s="9">
        <f t="shared" si="14"/>
        <v>0</v>
      </c>
    </row>
    <row r="94" spans="1:7">
      <c r="A94" s="98" t="s">
        <v>321</v>
      </c>
      <c r="B94" s="9"/>
      <c r="C94" s="9"/>
      <c r="D94" s="9"/>
      <c r="E94" s="9"/>
      <c r="F94" s="9"/>
      <c r="G94" s="9">
        <f t="shared" si="14"/>
        <v>0</v>
      </c>
    </row>
    <row r="95" spans="1:7">
      <c r="A95" s="98" t="s">
        <v>322</v>
      </c>
      <c r="B95" s="9"/>
      <c r="C95" s="9"/>
      <c r="D95" s="9"/>
      <c r="E95" s="9"/>
      <c r="F95" s="9"/>
      <c r="G95" s="9">
        <f t="shared" si="14"/>
        <v>0</v>
      </c>
    </row>
    <row r="96" spans="1:7">
      <c r="A96" s="98" t="s">
        <v>323</v>
      </c>
      <c r="B96" s="9"/>
      <c r="C96" s="9"/>
      <c r="D96" s="9"/>
      <c r="E96" s="9"/>
      <c r="F96" s="9"/>
      <c r="G96" s="9">
        <f t="shared" si="14"/>
        <v>0</v>
      </c>
    </row>
    <row r="97" spans="1:7">
      <c r="A97" s="98" t="s">
        <v>324</v>
      </c>
      <c r="B97" s="9"/>
      <c r="C97" s="9"/>
      <c r="D97" s="9"/>
      <c r="E97" s="9"/>
      <c r="F97" s="9"/>
      <c r="G97" s="9">
        <f t="shared" si="14"/>
        <v>0</v>
      </c>
    </row>
    <row r="98" spans="1:7">
      <c r="A98" s="96" t="s">
        <v>325</v>
      </c>
      <c r="B98" s="7">
        <f>SUM(B99:B107)</f>
        <v>0</v>
      </c>
      <c r="C98" s="7">
        <f t="shared" ref="C98:F98" si="16">SUM(C99:C107)</f>
        <v>0</v>
      </c>
      <c r="D98" s="7">
        <f t="shared" si="16"/>
        <v>0</v>
      </c>
      <c r="E98" s="7">
        <f t="shared" si="16"/>
        <v>0</v>
      </c>
      <c r="F98" s="7">
        <f t="shared" si="16"/>
        <v>0</v>
      </c>
      <c r="G98" s="7">
        <f t="shared" si="14"/>
        <v>0</v>
      </c>
    </row>
    <row r="99" spans="1:7">
      <c r="A99" s="98" t="s">
        <v>326</v>
      </c>
      <c r="B99" s="9"/>
      <c r="C99" s="9"/>
      <c r="D99" s="9"/>
      <c r="E99" s="9"/>
      <c r="F99" s="9"/>
      <c r="G99" s="9">
        <f t="shared" si="14"/>
        <v>0</v>
      </c>
    </row>
    <row r="100" spans="1:7">
      <c r="A100" s="98" t="s">
        <v>327</v>
      </c>
      <c r="B100" s="9"/>
      <c r="C100" s="9"/>
      <c r="D100" s="9"/>
      <c r="E100" s="9"/>
      <c r="F100" s="9"/>
      <c r="G100" s="9">
        <f t="shared" si="14"/>
        <v>0</v>
      </c>
    </row>
    <row r="101" spans="1:7">
      <c r="A101" s="98" t="s">
        <v>328</v>
      </c>
      <c r="B101" s="9"/>
      <c r="C101" s="9"/>
      <c r="D101" s="9"/>
      <c r="E101" s="9"/>
      <c r="F101" s="9"/>
      <c r="G101" s="9">
        <f t="shared" si="14"/>
        <v>0</v>
      </c>
    </row>
    <row r="102" spans="1:7">
      <c r="A102" s="98" t="s">
        <v>329</v>
      </c>
      <c r="B102" s="9"/>
      <c r="C102" s="9"/>
      <c r="D102" s="9"/>
      <c r="E102" s="9"/>
      <c r="F102" s="9"/>
      <c r="G102" s="9">
        <f t="shared" si="14"/>
        <v>0</v>
      </c>
    </row>
    <row r="103" spans="1:7">
      <c r="A103" s="98" t="s">
        <v>330</v>
      </c>
      <c r="B103" s="9"/>
      <c r="C103" s="9"/>
      <c r="D103" s="9"/>
      <c r="E103" s="9"/>
      <c r="F103" s="9"/>
      <c r="G103" s="9">
        <f t="shared" si="14"/>
        <v>0</v>
      </c>
    </row>
    <row r="104" spans="1:7">
      <c r="A104" s="98" t="s">
        <v>331</v>
      </c>
      <c r="B104" s="9"/>
      <c r="C104" s="9"/>
      <c r="D104" s="9"/>
      <c r="E104" s="9"/>
      <c r="F104" s="9"/>
      <c r="G104" s="9">
        <f t="shared" si="14"/>
        <v>0</v>
      </c>
    </row>
    <row r="105" spans="1:7">
      <c r="A105" s="98" t="s">
        <v>332</v>
      </c>
      <c r="B105" s="9"/>
      <c r="C105" s="9"/>
      <c r="D105" s="9"/>
      <c r="E105" s="9"/>
      <c r="F105" s="9"/>
      <c r="G105" s="9">
        <f t="shared" si="14"/>
        <v>0</v>
      </c>
    </row>
    <row r="106" spans="1:7">
      <c r="A106" s="98" t="s">
        <v>333</v>
      </c>
      <c r="B106" s="9"/>
      <c r="C106" s="9"/>
      <c r="D106" s="9"/>
      <c r="E106" s="9"/>
      <c r="F106" s="9"/>
      <c r="G106" s="9">
        <f t="shared" si="14"/>
        <v>0</v>
      </c>
    </row>
    <row r="107" spans="1:7">
      <c r="A107" s="98" t="s">
        <v>334</v>
      </c>
      <c r="B107" s="9"/>
      <c r="C107" s="9"/>
      <c r="D107" s="9"/>
      <c r="E107" s="9"/>
      <c r="F107" s="9"/>
      <c r="G107" s="9">
        <f t="shared" si="14"/>
        <v>0</v>
      </c>
    </row>
    <row r="108" spans="1:7">
      <c r="A108" s="96" t="s">
        <v>335</v>
      </c>
      <c r="B108" s="7">
        <f>SUM(B109:B117)</f>
        <v>0</v>
      </c>
      <c r="C108" s="7">
        <f t="shared" ref="C108:F108" si="17">SUM(C109:C117)</f>
        <v>0</v>
      </c>
      <c r="D108" s="7">
        <f t="shared" si="17"/>
        <v>0</v>
      </c>
      <c r="E108" s="7">
        <f t="shared" si="17"/>
        <v>0</v>
      </c>
      <c r="F108" s="7">
        <f t="shared" si="17"/>
        <v>0</v>
      </c>
      <c r="G108" s="7">
        <f t="shared" si="14"/>
        <v>0</v>
      </c>
    </row>
    <row r="109" spans="1:7">
      <c r="A109" s="98" t="s">
        <v>336</v>
      </c>
      <c r="B109" s="9"/>
      <c r="C109" s="9"/>
      <c r="D109" s="9"/>
      <c r="E109" s="9"/>
      <c r="F109" s="9"/>
      <c r="G109" s="9">
        <f t="shared" si="14"/>
        <v>0</v>
      </c>
    </row>
    <row r="110" spans="1:7">
      <c r="A110" s="98" t="s">
        <v>337</v>
      </c>
      <c r="B110" s="9"/>
      <c r="C110" s="9"/>
      <c r="D110" s="9"/>
      <c r="E110" s="9"/>
      <c r="F110" s="9"/>
      <c r="G110" s="9">
        <f t="shared" si="14"/>
        <v>0</v>
      </c>
    </row>
    <row r="111" spans="1:7">
      <c r="A111" s="98" t="s">
        <v>338</v>
      </c>
      <c r="B111" s="9"/>
      <c r="C111" s="9"/>
      <c r="D111" s="9"/>
      <c r="E111" s="9"/>
      <c r="F111" s="9"/>
      <c r="G111" s="9">
        <f t="shared" si="14"/>
        <v>0</v>
      </c>
    </row>
    <row r="112" spans="1:7">
      <c r="A112" s="98" t="s">
        <v>339</v>
      </c>
      <c r="B112" s="9"/>
      <c r="C112" s="9"/>
      <c r="D112" s="9"/>
      <c r="E112" s="9"/>
      <c r="F112" s="9"/>
      <c r="G112" s="9">
        <f t="shared" si="14"/>
        <v>0</v>
      </c>
    </row>
    <row r="113" spans="1:7">
      <c r="A113" s="98" t="s">
        <v>340</v>
      </c>
      <c r="B113" s="9"/>
      <c r="C113" s="9"/>
      <c r="D113" s="9"/>
      <c r="E113" s="9"/>
      <c r="F113" s="9"/>
      <c r="G113" s="9">
        <f t="shared" si="14"/>
        <v>0</v>
      </c>
    </row>
    <row r="114" spans="1:7">
      <c r="A114" s="98" t="s">
        <v>341</v>
      </c>
      <c r="B114" s="9"/>
      <c r="C114" s="9"/>
      <c r="D114" s="9"/>
      <c r="E114" s="9"/>
      <c r="F114" s="9"/>
      <c r="G114" s="9">
        <f t="shared" si="14"/>
        <v>0</v>
      </c>
    </row>
    <row r="115" spans="1:7">
      <c r="A115" s="98" t="s">
        <v>342</v>
      </c>
      <c r="B115" s="9"/>
      <c r="C115" s="9"/>
      <c r="D115" s="9"/>
      <c r="E115" s="9"/>
      <c r="F115" s="9"/>
      <c r="G115" s="9">
        <f t="shared" si="14"/>
        <v>0</v>
      </c>
    </row>
    <row r="116" spans="1:7">
      <c r="A116" s="98" t="s">
        <v>343</v>
      </c>
      <c r="B116" s="9"/>
      <c r="C116" s="9"/>
      <c r="D116" s="9"/>
      <c r="E116" s="9"/>
      <c r="F116" s="9"/>
      <c r="G116" s="9">
        <f t="shared" si="14"/>
        <v>0</v>
      </c>
    </row>
    <row r="117" spans="1:7">
      <c r="A117" s="98" t="s">
        <v>344</v>
      </c>
      <c r="B117" s="9"/>
      <c r="C117" s="9"/>
      <c r="D117" s="9"/>
      <c r="E117" s="9"/>
      <c r="F117" s="9"/>
      <c r="G117" s="9">
        <f t="shared" si="14"/>
        <v>0</v>
      </c>
    </row>
    <row r="118" spans="1:7">
      <c r="A118" s="96" t="s">
        <v>345</v>
      </c>
      <c r="B118" s="7">
        <f>SUM(B119:B127)</f>
        <v>0</v>
      </c>
      <c r="C118" s="7">
        <f t="shared" ref="C118:F118" si="18">SUM(C119:C127)</f>
        <v>0</v>
      </c>
      <c r="D118" s="7">
        <f t="shared" si="18"/>
        <v>0</v>
      </c>
      <c r="E118" s="7">
        <f t="shared" si="18"/>
        <v>0</v>
      </c>
      <c r="F118" s="7">
        <f t="shared" si="18"/>
        <v>0</v>
      </c>
      <c r="G118" s="7">
        <f t="shared" si="14"/>
        <v>0</v>
      </c>
    </row>
    <row r="119" spans="1:7">
      <c r="A119" s="98" t="s">
        <v>346</v>
      </c>
      <c r="B119" s="9"/>
      <c r="C119" s="9"/>
      <c r="D119" s="9"/>
      <c r="E119" s="9"/>
      <c r="F119" s="9"/>
      <c r="G119" s="9">
        <f t="shared" si="14"/>
        <v>0</v>
      </c>
    </row>
    <row r="120" spans="1:7">
      <c r="A120" s="98" t="s">
        <v>347</v>
      </c>
      <c r="B120" s="9"/>
      <c r="C120" s="9"/>
      <c r="D120" s="9"/>
      <c r="E120" s="9"/>
      <c r="F120" s="9"/>
      <c r="G120" s="9">
        <f t="shared" si="14"/>
        <v>0</v>
      </c>
    </row>
    <row r="121" spans="1:7">
      <c r="A121" s="98" t="s">
        <v>348</v>
      </c>
      <c r="B121" s="9"/>
      <c r="C121" s="9"/>
      <c r="D121" s="9"/>
      <c r="E121" s="9"/>
      <c r="F121" s="9"/>
      <c r="G121" s="9">
        <f t="shared" si="14"/>
        <v>0</v>
      </c>
    </row>
    <row r="122" spans="1:7">
      <c r="A122" s="98" t="s">
        <v>349</v>
      </c>
      <c r="B122" s="9"/>
      <c r="C122" s="9"/>
      <c r="D122" s="9"/>
      <c r="E122" s="9"/>
      <c r="F122" s="9"/>
      <c r="G122" s="9">
        <f t="shared" si="14"/>
        <v>0</v>
      </c>
    </row>
    <row r="123" spans="1:7">
      <c r="A123" s="98" t="s">
        <v>350</v>
      </c>
      <c r="B123" s="9"/>
      <c r="C123" s="9"/>
      <c r="D123" s="9"/>
      <c r="E123" s="9"/>
      <c r="F123" s="9"/>
      <c r="G123" s="9">
        <f t="shared" si="14"/>
        <v>0</v>
      </c>
    </row>
    <row r="124" spans="1:7">
      <c r="A124" s="98" t="s">
        <v>351</v>
      </c>
      <c r="B124" s="9"/>
      <c r="C124" s="9"/>
      <c r="D124" s="9"/>
      <c r="E124" s="9"/>
      <c r="F124" s="9"/>
      <c r="G124" s="9">
        <f t="shared" si="14"/>
        <v>0</v>
      </c>
    </row>
    <row r="125" spans="1:7">
      <c r="A125" s="98" t="s">
        <v>352</v>
      </c>
      <c r="B125" s="9"/>
      <c r="C125" s="9"/>
      <c r="D125" s="9"/>
      <c r="E125" s="9"/>
      <c r="F125" s="9"/>
      <c r="G125" s="9">
        <f t="shared" si="14"/>
        <v>0</v>
      </c>
    </row>
    <row r="126" spans="1:7">
      <c r="A126" s="98" t="s">
        <v>353</v>
      </c>
      <c r="B126" s="9"/>
      <c r="C126" s="9"/>
      <c r="D126" s="9"/>
      <c r="E126" s="9"/>
      <c r="F126" s="9"/>
      <c r="G126" s="9">
        <f t="shared" si="14"/>
        <v>0</v>
      </c>
    </row>
    <row r="127" spans="1:7">
      <c r="A127" s="98" t="s">
        <v>354</v>
      </c>
      <c r="B127" s="9"/>
      <c r="C127" s="9"/>
      <c r="D127" s="9"/>
      <c r="E127" s="9"/>
      <c r="F127" s="9"/>
      <c r="G127" s="9">
        <f t="shared" si="14"/>
        <v>0</v>
      </c>
    </row>
    <row r="128" spans="1:7">
      <c r="A128" s="96" t="s">
        <v>355</v>
      </c>
      <c r="B128" s="7">
        <f>SUM(B129:B131)</f>
        <v>0</v>
      </c>
      <c r="C128" s="7">
        <f t="shared" ref="C128:F128" si="19">SUM(C129:C131)</f>
        <v>0</v>
      </c>
      <c r="D128" s="7">
        <f t="shared" si="19"/>
        <v>0</v>
      </c>
      <c r="E128" s="7">
        <f t="shared" si="19"/>
        <v>0</v>
      </c>
      <c r="F128" s="7">
        <f t="shared" si="19"/>
        <v>0</v>
      </c>
      <c r="G128" s="7">
        <f t="shared" si="14"/>
        <v>0</v>
      </c>
    </row>
    <row r="129" spans="1:7">
      <c r="A129" s="98" t="s">
        <v>356</v>
      </c>
      <c r="B129" s="9"/>
      <c r="C129" s="9"/>
      <c r="D129" s="9"/>
      <c r="E129" s="9"/>
      <c r="F129" s="9"/>
      <c r="G129" s="9">
        <f t="shared" si="14"/>
        <v>0</v>
      </c>
    </row>
    <row r="130" spans="1:7">
      <c r="A130" s="98" t="s">
        <v>357</v>
      </c>
      <c r="B130" s="9"/>
      <c r="C130" s="9"/>
      <c r="D130" s="9"/>
      <c r="E130" s="9"/>
      <c r="F130" s="9"/>
      <c r="G130" s="9">
        <f t="shared" si="14"/>
        <v>0</v>
      </c>
    </row>
    <row r="131" spans="1:7">
      <c r="A131" s="98" t="s">
        <v>358</v>
      </c>
      <c r="B131" s="9"/>
      <c r="C131" s="9"/>
      <c r="D131" s="9"/>
      <c r="E131" s="9"/>
      <c r="F131" s="9"/>
      <c r="G131" s="9">
        <f t="shared" si="14"/>
        <v>0</v>
      </c>
    </row>
    <row r="132" spans="1:7">
      <c r="A132" s="96" t="s">
        <v>359</v>
      </c>
      <c r="B132" s="7">
        <f>SUM(B133:B140)</f>
        <v>0</v>
      </c>
      <c r="C132" s="7">
        <f t="shared" ref="C132:F132" si="20">SUM(C133:C140)</f>
        <v>0</v>
      </c>
      <c r="D132" s="7">
        <f t="shared" si="20"/>
        <v>0</v>
      </c>
      <c r="E132" s="7">
        <f t="shared" si="20"/>
        <v>0</v>
      </c>
      <c r="F132" s="7">
        <f t="shared" si="20"/>
        <v>0</v>
      </c>
      <c r="G132" s="7">
        <f t="shared" si="14"/>
        <v>0</v>
      </c>
    </row>
    <row r="133" spans="1:7">
      <c r="A133" s="98" t="s">
        <v>360</v>
      </c>
      <c r="B133" s="9"/>
      <c r="C133" s="9"/>
      <c r="D133" s="9"/>
      <c r="E133" s="9"/>
      <c r="F133" s="9"/>
      <c r="G133" s="9">
        <f t="shared" si="14"/>
        <v>0</v>
      </c>
    </row>
    <row r="134" spans="1:7">
      <c r="A134" s="98" t="s">
        <v>361</v>
      </c>
      <c r="B134" s="9"/>
      <c r="C134" s="9"/>
      <c r="D134" s="9"/>
      <c r="E134" s="9"/>
      <c r="F134" s="9"/>
      <c r="G134" s="9">
        <f t="shared" si="14"/>
        <v>0</v>
      </c>
    </row>
    <row r="135" spans="1:7">
      <c r="A135" s="98" t="s">
        <v>362</v>
      </c>
      <c r="B135" s="9"/>
      <c r="C135" s="9"/>
      <c r="D135" s="9"/>
      <c r="E135" s="9"/>
      <c r="F135" s="9"/>
      <c r="G135" s="9">
        <f t="shared" si="14"/>
        <v>0</v>
      </c>
    </row>
    <row r="136" spans="1:7">
      <c r="A136" s="98" t="s">
        <v>363</v>
      </c>
      <c r="B136" s="9"/>
      <c r="C136" s="9"/>
      <c r="D136" s="9"/>
      <c r="E136" s="9"/>
      <c r="F136" s="9"/>
      <c r="G136" s="9">
        <f t="shared" si="14"/>
        <v>0</v>
      </c>
    </row>
    <row r="137" spans="1:7">
      <c r="A137" s="98" t="s">
        <v>364</v>
      </c>
      <c r="B137" s="9"/>
      <c r="C137" s="9"/>
      <c r="D137" s="9"/>
      <c r="E137" s="9"/>
      <c r="F137" s="9"/>
      <c r="G137" s="9">
        <f t="shared" si="14"/>
        <v>0</v>
      </c>
    </row>
    <row r="138" spans="1:7">
      <c r="A138" s="98" t="s">
        <v>365</v>
      </c>
      <c r="B138" s="9"/>
      <c r="C138" s="9"/>
      <c r="D138" s="9"/>
      <c r="E138" s="9"/>
      <c r="F138" s="9"/>
      <c r="G138" s="9">
        <f t="shared" si="14"/>
        <v>0</v>
      </c>
    </row>
    <row r="139" spans="1:7">
      <c r="A139" s="98" t="s">
        <v>366</v>
      </c>
      <c r="B139" s="9"/>
      <c r="C139" s="9"/>
      <c r="D139" s="9"/>
      <c r="E139" s="9"/>
      <c r="F139" s="9"/>
      <c r="G139" s="9">
        <f t="shared" si="14"/>
        <v>0</v>
      </c>
    </row>
    <row r="140" spans="1:7">
      <c r="A140" s="98" t="s">
        <v>367</v>
      </c>
      <c r="B140" s="9"/>
      <c r="C140" s="9"/>
      <c r="D140" s="9"/>
      <c r="E140" s="9"/>
      <c r="F140" s="9"/>
      <c r="G140" s="9">
        <f t="shared" si="14"/>
        <v>0</v>
      </c>
    </row>
    <row r="141" spans="1:7">
      <c r="A141" s="96" t="s">
        <v>368</v>
      </c>
      <c r="B141" s="7">
        <f>SUM(B142:B144)</f>
        <v>0</v>
      </c>
      <c r="C141" s="7">
        <f t="shared" ref="C141:F141" si="21">SUM(C142:C144)</f>
        <v>0</v>
      </c>
      <c r="D141" s="7">
        <f t="shared" si="21"/>
        <v>0</v>
      </c>
      <c r="E141" s="7">
        <f t="shared" si="21"/>
        <v>0</v>
      </c>
      <c r="F141" s="7">
        <f t="shared" si="21"/>
        <v>0</v>
      </c>
      <c r="G141" s="7">
        <f t="shared" si="14"/>
        <v>0</v>
      </c>
    </row>
    <row r="142" spans="1:7">
      <c r="A142" s="98" t="s">
        <v>369</v>
      </c>
      <c r="B142" s="9"/>
      <c r="C142" s="9"/>
      <c r="D142" s="9"/>
      <c r="E142" s="9"/>
      <c r="F142" s="9"/>
      <c r="G142" s="9">
        <f t="shared" si="14"/>
        <v>0</v>
      </c>
    </row>
    <row r="143" spans="1:7">
      <c r="A143" s="98" t="s">
        <v>370</v>
      </c>
      <c r="B143" s="9"/>
      <c r="C143" s="9"/>
      <c r="D143" s="9"/>
      <c r="E143" s="9"/>
      <c r="F143" s="9"/>
      <c r="G143" s="9">
        <f t="shared" si="14"/>
        <v>0</v>
      </c>
    </row>
    <row r="144" spans="1:7">
      <c r="A144" s="98" t="s">
        <v>371</v>
      </c>
      <c r="B144" s="9"/>
      <c r="C144" s="9"/>
      <c r="D144" s="9"/>
      <c r="E144" s="9"/>
      <c r="F144" s="9"/>
      <c r="G144" s="9">
        <f t="shared" si="14"/>
        <v>0</v>
      </c>
    </row>
    <row r="145" spans="1:7">
      <c r="A145" s="96" t="s">
        <v>372</v>
      </c>
      <c r="B145" s="7">
        <f>SUM(B146:B152)</f>
        <v>0</v>
      </c>
      <c r="C145" s="7">
        <f t="shared" ref="C145:F145" si="22">SUM(C146:C152)</f>
        <v>0</v>
      </c>
      <c r="D145" s="7">
        <f t="shared" si="22"/>
        <v>0</v>
      </c>
      <c r="E145" s="7">
        <f t="shared" si="22"/>
        <v>0</v>
      </c>
      <c r="F145" s="7">
        <f t="shared" si="22"/>
        <v>0</v>
      </c>
      <c r="G145" s="7">
        <f t="shared" ref="G145:G152" si="23">D145-E145</f>
        <v>0</v>
      </c>
    </row>
    <row r="146" spans="1:7">
      <c r="A146" s="98" t="s">
        <v>373</v>
      </c>
      <c r="B146" s="9"/>
      <c r="C146" s="9"/>
      <c r="D146" s="9"/>
      <c r="E146" s="9"/>
      <c r="F146" s="9"/>
      <c r="G146" s="9">
        <f t="shared" si="23"/>
        <v>0</v>
      </c>
    </row>
    <row r="147" spans="1:7">
      <c r="A147" s="98" t="s">
        <v>374</v>
      </c>
      <c r="B147" s="9"/>
      <c r="C147" s="9"/>
      <c r="D147" s="9"/>
      <c r="E147" s="9"/>
      <c r="F147" s="9"/>
      <c r="G147" s="9">
        <f t="shared" si="23"/>
        <v>0</v>
      </c>
    </row>
    <row r="148" spans="1:7">
      <c r="A148" s="98" t="s">
        <v>375</v>
      </c>
      <c r="B148" s="9"/>
      <c r="C148" s="9"/>
      <c r="D148" s="9"/>
      <c r="E148" s="9"/>
      <c r="F148" s="9"/>
      <c r="G148" s="9">
        <f t="shared" si="23"/>
        <v>0</v>
      </c>
    </row>
    <row r="149" spans="1:7">
      <c r="A149" s="98" t="s">
        <v>376</v>
      </c>
      <c r="B149" s="9"/>
      <c r="C149" s="9"/>
      <c r="D149" s="9"/>
      <c r="E149" s="9"/>
      <c r="F149" s="9"/>
      <c r="G149" s="9">
        <f t="shared" si="23"/>
        <v>0</v>
      </c>
    </row>
    <row r="150" spans="1:7">
      <c r="A150" s="98" t="s">
        <v>377</v>
      </c>
      <c r="B150" s="9"/>
      <c r="C150" s="9"/>
      <c r="D150" s="9"/>
      <c r="E150" s="9"/>
      <c r="F150" s="9"/>
      <c r="G150" s="9">
        <f t="shared" si="23"/>
        <v>0</v>
      </c>
    </row>
    <row r="151" spans="1:7">
      <c r="A151" s="98" t="s">
        <v>378</v>
      </c>
      <c r="B151" s="9"/>
      <c r="C151" s="9"/>
      <c r="D151" s="9"/>
      <c r="E151" s="9"/>
      <c r="F151" s="9"/>
      <c r="G151" s="9">
        <f t="shared" si="23"/>
        <v>0</v>
      </c>
    </row>
    <row r="152" spans="1:7">
      <c r="A152" s="98" t="s">
        <v>379</v>
      </c>
      <c r="B152" s="9"/>
      <c r="C152" s="9"/>
      <c r="D152" s="9"/>
      <c r="E152" s="9"/>
      <c r="F152" s="9"/>
      <c r="G152" s="9">
        <f t="shared" si="23"/>
        <v>0</v>
      </c>
    </row>
    <row r="153" spans="1:7" ht="5.0999999999999996" customHeight="1">
      <c r="A153" s="96"/>
      <c r="B153" s="9"/>
      <c r="C153" s="9"/>
      <c r="D153" s="9"/>
      <c r="E153" s="9"/>
      <c r="F153" s="9"/>
      <c r="G153" s="9"/>
    </row>
    <row r="154" spans="1:7">
      <c r="A154" s="102" t="s">
        <v>381</v>
      </c>
      <c r="B154" s="7">
        <f>B4+B79</f>
        <v>82178219</v>
      </c>
      <c r="C154" s="7">
        <f t="shared" ref="C154:G154" si="24">C4+C79</f>
        <v>65112982</v>
      </c>
      <c r="D154" s="7">
        <f t="shared" si="24"/>
        <v>147291201</v>
      </c>
      <c r="E154" s="7">
        <f t="shared" si="24"/>
        <v>87657478</v>
      </c>
      <c r="F154" s="7">
        <f t="shared" si="24"/>
        <v>87657478</v>
      </c>
      <c r="G154" s="7">
        <f t="shared" si="24"/>
        <v>59633723</v>
      </c>
    </row>
    <row r="155" spans="1:7" ht="5.0999999999999996" customHeight="1">
      <c r="A155" s="120"/>
      <c r="B155" s="16"/>
      <c r="C155" s="16"/>
      <c r="D155" s="16"/>
      <c r="E155" s="16"/>
      <c r="F155" s="16"/>
      <c r="G155" s="16"/>
    </row>
  </sheetData>
  <mergeCells count="2">
    <mergeCell ref="A1:G1"/>
    <mergeCell ref="B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26" sqref="H26"/>
    </sheetView>
  </sheetViews>
  <sheetFormatPr baseColWidth="10" defaultRowHeight="11.25"/>
  <cols>
    <col min="1" max="1" width="45.83203125" style="18" customWidth="1"/>
    <col min="2" max="7" width="16.83203125" style="18" customWidth="1"/>
    <col min="8" max="16384" width="12" style="18"/>
  </cols>
  <sheetData>
    <row r="1" spans="1:7">
      <c r="A1" s="25" t="s">
        <v>190</v>
      </c>
      <c r="B1" s="88"/>
      <c r="C1" s="88"/>
      <c r="D1" s="88"/>
      <c r="E1" s="88"/>
      <c r="F1" s="88"/>
      <c r="G1" s="121"/>
    </row>
    <row r="2" spans="1:7">
      <c r="A2" s="122"/>
      <c r="B2" s="123" t="s">
        <v>300</v>
      </c>
      <c r="C2" s="123"/>
      <c r="D2" s="123"/>
      <c r="E2" s="123"/>
      <c r="F2" s="123"/>
      <c r="G2" s="122"/>
    </row>
    <row r="3" spans="1:7" ht="22.5">
      <c r="A3" s="124" t="s">
        <v>190</v>
      </c>
      <c r="B3" s="2" t="s">
        <v>301</v>
      </c>
      <c r="C3" s="2" t="s">
        <v>233</v>
      </c>
      <c r="D3" s="2" t="s">
        <v>234</v>
      </c>
      <c r="E3" s="2" t="s">
        <v>192</v>
      </c>
      <c r="F3" s="2" t="s">
        <v>208</v>
      </c>
      <c r="G3" s="124" t="s">
        <v>382</v>
      </c>
    </row>
    <row r="4" spans="1:7">
      <c r="A4" s="125" t="s">
        <v>383</v>
      </c>
      <c r="B4" s="4"/>
      <c r="C4" s="4"/>
      <c r="D4" s="4"/>
      <c r="E4" s="4"/>
      <c r="F4" s="4"/>
      <c r="G4" s="4"/>
    </row>
    <row r="5" spans="1:7">
      <c r="A5" s="31" t="s">
        <v>384</v>
      </c>
      <c r="B5" s="7">
        <f>SUM(B6:B11)</f>
        <v>82178219</v>
      </c>
      <c r="C5" s="7">
        <f t="shared" ref="C5:G5" si="0">SUM(C6:C11)</f>
        <v>65112982</v>
      </c>
      <c r="D5" s="7">
        <f t="shared" si="0"/>
        <v>147291201</v>
      </c>
      <c r="E5" s="7">
        <f>SUM(E6:E11)</f>
        <v>87657478</v>
      </c>
      <c r="F5" s="7">
        <f t="shared" si="0"/>
        <v>87657478</v>
      </c>
      <c r="G5" s="7">
        <f t="shared" si="0"/>
        <v>59633723</v>
      </c>
    </row>
    <row r="6" spans="1:7">
      <c r="A6" s="126" t="s">
        <v>385</v>
      </c>
      <c r="B6" s="9">
        <v>58000000</v>
      </c>
      <c r="C6" s="118">
        <v>65112982</v>
      </c>
      <c r="D6" s="9">
        <v>123112982</v>
      </c>
      <c r="E6" s="9">
        <v>76458342</v>
      </c>
      <c r="F6" s="9">
        <v>76458342</v>
      </c>
      <c r="G6" s="9">
        <f>D6-E6</f>
        <v>46654640</v>
      </c>
    </row>
    <row r="7" spans="1:7">
      <c r="A7" s="126" t="s">
        <v>386</v>
      </c>
      <c r="B7" s="9">
        <v>1853414.94</v>
      </c>
      <c r="C7" s="9">
        <v>0</v>
      </c>
      <c r="D7" s="9">
        <v>1853414.94</v>
      </c>
      <c r="E7" s="118">
        <v>132906</v>
      </c>
      <c r="F7" s="118">
        <v>132906</v>
      </c>
      <c r="G7" s="9">
        <f t="shared" ref="G7:G11" si="1">D7-E7</f>
        <v>1720508.94</v>
      </c>
    </row>
    <row r="8" spans="1:7">
      <c r="A8" s="126" t="s">
        <v>386</v>
      </c>
      <c r="B8" s="9">
        <v>17961224.73</v>
      </c>
      <c r="C8" s="9">
        <v>0</v>
      </c>
      <c r="D8" s="9">
        <v>17961224.73</v>
      </c>
      <c r="E8" s="118">
        <v>8599299</v>
      </c>
      <c r="F8" s="118">
        <v>8599299</v>
      </c>
      <c r="G8" s="9">
        <f t="shared" si="1"/>
        <v>9361925.7300000004</v>
      </c>
    </row>
    <row r="9" spans="1:7">
      <c r="A9" s="126" t="s">
        <v>387</v>
      </c>
      <c r="B9" s="9">
        <v>4355179.33</v>
      </c>
      <c r="C9" s="9">
        <v>0</v>
      </c>
      <c r="D9" s="9">
        <v>4355179.33</v>
      </c>
      <c r="E9" s="118">
        <v>2463863</v>
      </c>
      <c r="F9" s="118">
        <v>2463863</v>
      </c>
      <c r="G9" s="9">
        <f t="shared" si="1"/>
        <v>1891316.33</v>
      </c>
    </row>
    <row r="10" spans="1:7">
      <c r="A10" s="126" t="s">
        <v>386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f t="shared" si="1"/>
        <v>0</v>
      </c>
    </row>
    <row r="11" spans="1:7">
      <c r="A11" s="126" t="s">
        <v>387</v>
      </c>
      <c r="B11" s="9">
        <v>8400</v>
      </c>
      <c r="C11" s="9">
        <v>0</v>
      </c>
      <c r="D11" s="9">
        <v>8400</v>
      </c>
      <c r="E11" s="9">
        <v>3068</v>
      </c>
      <c r="F11" s="9">
        <v>3068</v>
      </c>
      <c r="G11" s="9">
        <f t="shared" si="1"/>
        <v>5332</v>
      </c>
    </row>
    <row r="12" spans="1:7">
      <c r="A12" s="126"/>
      <c r="B12" s="9"/>
      <c r="C12" s="9"/>
      <c r="D12" s="9"/>
      <c r="E12" s="9"/>
      <c r="F12" s="9"/>
      <c r="G12" s="9"/>
    </row>
    <row r="13" spans="1:7">
      <c r="A13" s="126"/>
      <c r="B13" s="9"/>
      <c r="C13" s="9"/>
      <c r="D13" s="9"/>
      <c r="E13" s="9"/>
      <c r="F13" s="9"/>
      <c r="G13" s="9"/>
    </row>
    <row r="14" spans="1:7">
      <c r="A14" s="126"/>
      <c r="B14" s="9"/>
      <c r="C14" s="9"/>
      <c r="D14" s="9"/>
      <c r="E14" s="9"/>
      <c r="F14" s="9"/>
      <c r="G14" s="9"/>
    </row>
    <row r="15" spans="1:7">
      <c r="A15" s="45" t="s">
        <v>388</v>
      </c>
      <c r="B15" s="9"/>
      <c r="C15" s="9"/>
      <c r="D15" s="9"/>
      <c r="E15" s="9"/>
      <c r="F15" s="9"/>
      <c r="G15" s="9"/>
    </row>
    <row r="16" spans="1:7">
      <c r="A16" s="45" t="s">
        <v>389</v>
      </c>
      <c r="B16" s="7">
        <f>SUM(B17:B24)</f>
        <v>0</v>
      </c>
      <c r="C16" s="7">
        <f t="shared" ref="C16:G16" si="2">SUM(C17:C24)</f>
        <v>0</v>
      </c>
      <c r="D16" s="7">
        <f t="shared" si="2"/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</row>
    <row r="17" spans="1:7">
      <c r="A17" s="126" t="s">
        <v>390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f t="shared" ref="G17:G24" si="3">D17-E17</f>
        <v>0</v>
      </c>
    </row>
    <row r="18" spans="1:7">
      <c r="A18" s="126" t="s">
        <v>391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 t="shared" si="3"/>
        <v>0</v>
      </c>
    </row>
    <row r="19" spans="1:7">
      <c r="A19" s="126" t="s">
        <v>392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f t="shared" si="3"/>
        <v>0</v>
      </c>
    </row>
    <row r="20" spans="1:7">
      <c r="A20" s="126" t="s">
        <v>393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f t="shared" si="3"/>
        <v>0</v>
      </c>
    </row>
    <row r="21" spans="1:7">
      <c r="A21" s="126" t="s">
        <v>394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f t="shared" si="3"/>
        <v>0</v>
      </c>
    </row>
    <row r="22" spans="1:7">
      <c r="A22" s="126" t="s">
        <v>395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f t="shared" si="3"/>
        <v>0</v>
      </c>
    </row>
    <row r="23" spans="1:7">
      <c r="A23" s="126" t="s">
        <v>396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f t="shared" si="3"/>
        <v>0</v>
      </c>
    </row>
    <row r="24" spans="1:7">
      <c r="A24" s="126" t="s">
        <v>397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 t="shared" si="3"/>
        <v>0</v>
      </c>
    </row>
    <row r="25" spans="1:7">
      <c r="A25" s="37"/>
      <c r="B25" s="9"/>
      <c r="C25" s="9"/>
      <c r="D25" s="9"/>
      <c r="E25" s="9"/>
      <c r="F25" s="9"/>
      <c r="G25" s="9"/>
    </row>
    <row r="26" spans="1:7">
      <c r="A26" s="31" t="s">
        <v>381</v>
      </c>
      <c r="B26" s="7">
        <f t="shared" ref="B26:G26" si="4">B5+B16</f>
        <v>82178219</v>
      </c>
      <c r="C26" s="7">
        <f t="shared" si="4"/>
        <v>65112982</v>
      </c>
      <c r="D26" s="7">
        <f t="shared" si="4"/>
        <v>147291201</v>
      </c>
      <c r="E26" s="7">
        <f t="shared" si="4"/>
        <v>87657478</v>
      </c>
      <c r="F26" s="7">
        <f t="shared" si="4"/>
        <v>87657478</v>
      </c>
      <c r="G26" s="7">
        <f t="shared" si="4"/>
        <v>59633723</v>
      </c>
    </row>
    <row r="27" spans="1:7">
      <c r="A27" s="38"/>
      <c r="B27" s="16"/>
      <c r="C27" s="16"/>
      <c r="D27" s="16"/>
      <c r="E27" s="16"/>
      <c r="F27" s="16"/>
      <c r="G27" s="16"/>
    </row>
  </sheetData>
  <mergeCells count="2">
    <mergeCell ref="A1:G1"/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sqref="A1:XFD1048576"/>
    </sheetView>
  </sheetViews>
  <sheetFormatPr baseColWidth="10" defaultRowHeight="11.25"/>
  <cols>
    <col min="1" max="1" width="65.83203125" style="18" customWidth="1"/>
    <col min="2" max="7" width="17.83203125" style="18" customWidth="1"/>
    <col min="8" max="16384" width="12" style="18"/>
  </cols>
  <sheetData>
    <row r="1" spans="1:7" ht="45.95" customHeight="1">
      <c r="A1" s="25" t="s">
        <v>398</v>
      </c>
      <c r="B1" s="26"/>
      <c r="C1" s="26"/>
      <c r="D1" s="26"/>
      <c r="E1" s="26"/>
      <c r="F1" s="26"/>
      <c r="G1" s="27"/>
    </row>
    <row r="2" spans="1:7" ht="12" customHeight="1">
      <c r="A2" s="127"/>
      <c r="B2" s="123" t="s">
        <v>300</v>
      </c>
      <c r="C2" s="123"/>
      <c r="D2" s="123"/>
      <c r="E2" s="123"/>
      <c r="F2" s="123"/>
      <c r="G2" s="122"/>
    </row>
    <row r="3" spans="1:7" ht="22.5">
      <c r="A3" s="92" t="s">
        <v>190</v>
      </c>
      <c r="B3" s="2" t="s">
        <v>301</v>
      </c>
      <c r="C3" s="2" t="s">
        <v>302</v>
      </c>
      <c r="D3" s="2" t="s">
        <v>303</v>
      </c>
      <c r="E3" s="2" t="s">
        <v>192</v>
      </c>
      <c r="F3" s="2" t="s">
        <v>208</v>
      </c>
      <c r="G3" s="124" t="s">
        <v>305</v>
      </c>
    </row>
    <row r="4" spans="1:7" ht="5.0999999999999996" customHeight="1">
      <c r="A4" s="125"/>
      <c r="B4" s="4"/>
      <c r="C4" s="4"/>
      <c r="D4" s="4"/>
      <c r="E4" s="4"/>
      <c r="F4" s="4"/>
      <c r="G4" s="4"/>
    </row>
    <row r="5" spans="1:7">
      <c r="A5" s="128" t="s">
        <v>399</v>
      </c>
      <c r="B5" s="7">
        <f>B6+B16+B25+B36</f>
        <v>82178219</v>
      </c>
      <c r="C5" s="7">
        <f t="shared" ref="C5:G5" si="0">C6+C16+C25+C36</f>
        <v>65112982</v>
      </c>
      <c r="D5" s="7">
        <f t="shared" si="0"/>
        <v>147291201</v>
      </c>
      <c r="E5" s="7">
        <f t="shared" si="0"/>
        <v>87657478</v>
      </c>
      <c r="F5" s="7">
        <f t="shared" si="0"/>
        <v>87657478</v>
      </c>
      <c r="G5" s="7">
        <f t="shared" si="0"/>
        <v>59633723</v>
      </c>
    </row>
    <row r="6" spans="1:7">
      <c r="A6" s="102" t="s">
        <v>400</v>
      </c>
      <c r="B6" s="7">
        <f>SUM(B7:B14)</f>
        <v>0</v>
      </c>
      <c r="C6" s="7">
        <f t="shared" ref="C6:G6" si="1">SUM(C7:C14)</f>
        <v>0</v>
      </c>
      <c r="D6" s="7">
        <f t="shared" si="1"/>
        <v>0</v>
      </c>
      <c r="E6" s="7">
        <f t="shared" si="1"/>
        <v>0</v>
      </c>
      <c r="F6" s="7">
        <f t="shared" si="1"/>
        <v>0</v>
      </c>
      <c r="G6" s="7">
        <f t="shared" si="1"/>
        <v>0</v>
      </c>
    </row>
    <row r="7" spans="1:7">
      <c r="A7" s="98" t="s">
        <v>401</v>
      </c>
      <c r="B7" s="9"/>
      <c r="C7" s="9"/>
      <c r="D7" s="9"/>
      <c r="E7" s="9"/>
      <c r="F7" s="9"/>
      <c r="G7" s="9">
        <f>D7-E7</f>
        <v>0</v>
      </c>
    </row>
    <row r="8" spans="1:7">
      <c r="A8" s="98" t="s">
        <v>402</v>
      </c>
      <c r="B8" s="9"/>
      <c r="C8" s="9"/>
      <c r="D8" s="9"/>
      <c r="E8" s="9"/>
      <c r="F8" s="9"/>
      <c r="G8" s="9">
        <f t="shared" ref="G8:G71" si="2">D8-E8</f>
        <v>0</v>
      </c>
    </row>
    <row r="9" spans="1:7">
      <c r="A9" s="98" t="s">
        <v>403</v>
      </c>
      <c r="B9" s="9"/>
      <c r="C9" s="9"/>
      <c r="D9" s="9"/>
      <c r="E9" s="9"/>
      <c r="F9" s="9"/>
      <c r="G9" s="9">
        <f t="shared" si="2"/>
        <v>0</v>
      </c>
    </row>
    <row r="10" spans="1:7">
      <c r="A10" s="98" t="s">
        <v>404</v>
      </c>
      <c r="B10" s="9"/>
      <c r="C10" s="9"/>
      <c r="D10" s="9"/>
      <c r="E10" s="9"/>
      <c r="F10" s="9"/>
      <c r="G10" s="9">
        <f t="shared" si="2"/>
        <v>0</v>
      </c>
    </row>
    <row r="11" spans="1:7">
      <c r="A11" s="98" t="s">
        <v>405</v>
      </c>
      <c r="B11" s="9"/>
      <c r="C11" s="9"/>
      <c r="D11" s="9"/>
      <c r="E11" s="9"/>
      <c r="F11" s="9"/>
      <c r="G11" s="9">
        <f t="shared" si="2"/>
        <v>0</v>
      </c>
    </row>
    <row r="12" spans="1:7">
      <c r="A12" s="98" t="s">
        <v>406</v>
      </c>
      <c r="B12" s="9"/>
      <c r="C12" s="9"/>
      <c r="D12" s="9"/>
      <c r="E12" s="9"/>
      <c r="F12" s="9"/>
      <c r="G12" s="9">
        <f t="shared" si="2"/>
        <v>0</v>
      </c>
    </row>
    <row r="13" spans="1:7">
      <c r="A13" s="98" t="s">
        <v>407</v>
      </c>
      <c r="B13" s="9"/>
      <c r="C13" s="9"/>
      <c r="D13" s="9"/>
      <c r="E13" s="9"/>
      <c r="F13" s="9"/>
      <c r="G13" s="9">
        <f t="shared" si="2"/>
        <v>0</v>
      </c>
    </row>
    <row r="14" spans="1:7">
      <c r="A14" s="98" t="s">
        <v>408</v>
      </c>
      <c r="B14" s="9"/>
      <c r="C14" s="9"/>
      <c r="D14" s="9"/>
      <c r="E14" s="9"/>
      <c r="F14" s="9"/>
      <c r="G14" s="9">
        <f t="shared" si="2"/>
        <v>0</v>
      </c>
    </row>
    <row r="15" spans="1:7" ht="5.0999999999999996" customHeight="1">
      <c r="A15" s="102"/>
      <c r="B15" s="7"/>
      <c r="C15" s="7"/>
      <c r="D15" s="7"/>
      <c r="E15" s="7"/>
      <c r="F15" s="7"/>
      <c r="G15" s="7"/>
    </row>
    <row r="16" spans="1:7">
      <c r="A16" s="102" t="s">
        <v>409</v>
      </c>
      <c r="B16" s="7">
        <f>SUM(B17:B23)</f>
        <v>82178219</v>
      </c>
      <c r="C16" s="7">
        <f t="shared" ref="C16:F16" si="3">SUM(C17:C23)</f>
        <v>65112982</v>
      </c>
      <c r="D16" s="7">
        <f t="shared" si="3"/>
        <v>147291201</v>
      </c>
      <c r="E16" s="7">
        <f t="shared" si="3"/>
        <v>87657478</v>
      </c>
      <c r="F16" s="7">
        <f t="shared" si="3"/>
        <v>87657478</v>
      </c>
      <c r="G16" s="7">
        <f t="shared" si="2"/>
        <v>59633723</v>
      </c>
    </row>
    <row r="17" spans="1:7">
      <c r="A17" s="98" t="s">
        <v>410</v>
      </c>
      <c r="B17" s="9"/>
      <c r="C17" s="9"/>
      <c r="D17" s="9"/>
      <c r="E17" s="9"/>
      <c r="F17" s="9"/>
      <c r="G17" s="9">
        <f t="shared" si="2"/>
        <v>0</v>
      </c>
    </row>
    <row r="18" spans="1:7">
      <c r="A18" s="98" t="s">
        <v>411</v>
      </c>
      <c r="B18" s="9">
        <v>82178219</v>
      </c>
      <c r="C18" s="9">
        <v>65112982</v>
      </c>
      <c r="D18" s="9">
        <v>147291201</v>
      </c>
      <c r="E18" s="9">
        <v>87657478</v>
      </c>
      <c r="F18" s="9">
        <v>87657478</v>
      </c>
      <c r="G18" s="9">
        <f t="shared" si="2"/>
        <v>59633723</v>
      </c>
    </row>
    <row r="19" spans="1:7">
      <c r="A19" s="98" t="s">
        <v>412</v>
      </c>
      <c r="B19" s="9"/>
      <c r="C19" s="9"/>
      <c r="D19" s="9"/>
      <c r="E19" s="9"/>
      <c r="F19" s="9"/>
      <c r="G19" s="9">
        <f t="shared" si="2"/>
        <v>0</v>
      </c>
    </row>
    <row r="20" spans="1:7">
      <c r="A20" s="98" t="s">
        <v>413</v>
      </c>
      <c r="B20" s="9"/>
      <c r="C20" s="9"/>
      <c r="D20" s="9"/>
      <c r="E20" s="9"/>
      <c r="F20" s="9"/>
      <c r="G20" s="9">
        <f t="shared" si="2"/>
        <v>0</v>
      </c>
    </row>
    <row r="21" spans="1:7">
      <c r="A21" s="98" t="s">
        <v>414</v>
      </c>
      <c r="B21" s="9"/>
      <c r="C21" s="9"/>
      <c r="D21" s="9"/>
      <c r="E21" s="9"/>
      <c r="F21" s="9"/>
      <c r="G21" s="9">
        <f t="shared" si="2"/>
        <v>0</v>
      </c>
    </row>
    <row r="22" spans="1:7">
      <c r="A22" s="98" t="s">
        <v>415</v>
      </c>
      <c r="B22" s="9"/>
      <c r="C22" s="9"/>
      <c r="D22" s="9"/>
      <c r="E22" s="9"/>
      <c r="F22" s="9"/>
      <c r="G22" s="9">
        <f t="shared" si="2"/>
        <v>0</v>
      </c>
    </row>
    <row r="23" spans="1:7">
      <c r="A23" s="98" t="s">
        <v>416</v>
      </c>
      <c r="B23" s="9"/>
      <c r="C23" s="9"/>
      <c r="D23" s="9"/>
      <c r="E23" s="9"/>
      <c r="F23" s="9"/>
      <c r="G23" s="9">
        <f t="shared" si="2"/>
        <v>0</v>
      </c>
    </row>
    <row r="24" spans="1:7" ht="5.0999999999999996" customHeight="1">
      <c r="A24" s="102"/>
      <c r="B24" s="7"/>
      <c r="C24" s="7"/>
      <c r="D24" s="7"/>
      <c r="E24" s="7"/>
      <c r="F24" s="7"/>
      <c r="G24" s="7"/>
    </row>
    <row r="25" spans="1:7">
      <c r="A25" s="102" t="s">
        <v>417</v>
      </c>
      <c r="B25" s="7">
        <f>SUM(B26:B34)</f>
        <v>0</v>
      </c>
      <c r="C25" s="7">
        <f t="shared" ref="C25:F25" si="4">SUM(C26:C34)</f>
        <v>0</v>
      </c>
      <c r="D25" s="7">
        <f t="shared" si="4"/>
        <v>0</v>
      </c>
      <c r="E25" s="7">
        <f t="shared" si="4"/>
        <v>0</v>
      </c>
      <c r="F25" s="7">
        <f t="shared" si="4"/>
        <v>0</v>
      </c>
      <c r="G25" s="7">
        <f t="shared" si="2"/>
        <v>0</v>
      </c>
    </row>
    <row r="26" spans="1:7">
      <c r="A26" s="98" t="s">
        <v>418</v>
      </c>
      <c r="B26" s="9"/>
      <c r="C26" s="9"/>
      <c r="D26" s="9"/>
      <c r="E26" s="9"/>
      <c r="F26" s="9"/>
      <c r="G26" s="9">
        <f t="shared" si="2"/>
        <v>0</v>
      </c>
    </row>
    <row r="27" spans="1:7">
      <c r="A27" s="98" t="s">
        <v>419</v>
      </c>
      <c r="B27" s="9"/>
      <c r="C27" s="9"/>
      <c r="D27" s="9"/>
      <c r="E27" s="9"/>
      <c r="F27" s="9"/>
      <c r="G27" s="9">
        <f t="shared" si="2"/>
        <v>0</v>
      </c>
    </row>
    <row r="28" spans="1:7">
      <c r="A28" s="98" t="s">
        <v>420</v>
      </c>
      <c r="B28" s="9"/>
      <c r="C28" s="9"/>
      <c r="D28" s="9"/>
      <c r="E28" s="9"/>
      <c r="F28" s="9"/>
      <c r="G28" s="9">
        <f t="shared" si="2"/>
        <v>0</v>
      </c>
    </row>
    <row r="29" spans="1:7">
      <c r="A29" s="98" t="s">
        <v>421</v>
      </c>
      <c r="B29" s="9"/>
      <c r="C29" s="9"/>
      <c r="D29" s="9"/>
      <c r="E29" s="9"/>
      <c r="F29" s="9"/>
      <c r="G29" s="9">
        <f t="shared" si="2"/>
        <v>0</v>
      </c>
    </row>
    <row r="30" spans="1:7">
      <c r="A30" s="98" t="s">
        <v>422</v>
      </c>
      <c r="B30" s="9"/>
      <c r="C30" s="9"/>
      <c r="D30" s="9"/>
      <c r="E30" s="9"/>
      <c r="F30" s="9"/>
      <c r="G30" s="9">
        <f t="shared" si="2"/>
        <v>0</v>
      </c>
    </row>
    <row r="31" spans="1:7">
      <c r="A31" s="98" t="s">
        <v>423</v>
      </c>
      <c r="B31" s="9"/>
      <c r="C31" s="9"/>
      <c r="D31" s="9"/>
      <c r="E31" s="9"/>
      <c r="F31" s="9"/>
      <c r="G31" s="9">
        <f t="shared" si="2"/>
        <v>0</v>
      </c>
    </row>
    <row r="32" spans="1:7">
      <c r="A32" s="98" t="s">
        <v>424</v>
      </c>
      <c r="B32" s="9"/>
      <c r="C32" s="9"/>
      <c r="D32" s="9"/>
      <c r="E32" s="9"/>
      <c r="F32" s="9"/>
      <c r="G32" s="9">
        <f t="shared" si="2"/>
        <v>0</v>
      </c>
    </row>
    <row r="33" spans="1:7">
      <c r="A33" s="98" t="s">
        <v>425</v>
      </c>
      <c r="B33" s="9"/>
      <c r="C33" s="9"/>
      <c r="D33" s="9"/>
      <c r="E33" s="9"/>
      <c r="F33" s="9"/>
      <c r="G33" s="9">
        <f t="shared" si="2"/>
        <v>0</v>
      </c>
    </row>
    <row r="34" spans="1:7">
      <c r="A34" s="98" t="s">
        <v>426</v>
      </c>
      <c r="B34" s="9"/>
      <c r="C34" s="9"/>
      <c r="D34" s="9"/>
      <c r="E34" s="9"/>
      <c r="F34" s="9"/>
      <c r="G34" s="9">
        <f t="shared" si="2"/>
        <v>0</v>
      </c>
    </row>
    <row r="35" spans="1:7" ht="5.0999999999999996" customHeight="1">
      <c r="A35" s="102"/>
      <c r="B35" s="7"/>
      <c r="C35" s="7"/>
      <c r="D35" s="7"/>
      <c r="E35" s="7"/>
      <c r="F35" s="7"/>
      <c r="G35" s="7"/>
    </row>
    <row r="36" spans="1:7">
      <c r="A36" s="128" t="s">
        <v>427</v>
      </c>
      <c r="B36" s="7">
        <f>SUM(B37:B40)</f>
        <v>0</v>
      </c>
      <c r="C36" s="7">
        <f t="shared" ref="C36:F36" si="5">SUM(C37:C40)</f>
        <v>0</v>
      </c>
      <c r="D36" s="7">
        <f t="shared" si="5"/>
        <v>0</v>
      </c>
      <c r="E36" s="7">
        <f t="shared" si="5"/>
        <v>0</v>
      </c>
      <c r="F36" s="7">
        <f t="shared" si="5"/>
        <v>0</v>
      </c>
      <c r="G36" s="7">
        <f t="shared" si="2"/>
        <v>0</v>
      </c>
    </row>
    <row r="37" spans="1:7">
      <c r="A37" s="98" t="s">
        <v>428</v>
      </c>
      <c r="B37" s="9"/>
      <c r="C37" s="9"/>
      <c r="D37" s="9"/>
      <c r="E37" s="9"/>
      <c r="F37" s="9"/>
      <c r="G37" s="9">
        <f t="shared" si="2"/>
        <v>0</v>
      </c>
    </row>
    <row r="38" spans="1:7" ht="22.5">
      <c r="A38" s="101" t="s">
        <v>429</v>
      </c>
      <c r="B38" s="9"/>
      <c r="C38" s="9"/>
      <c r="D38" s="9"/>
      <c r="E38" s="9"/>
      <c r="F38" s="9"/>
      <c r="G38" s="9">
        <f t="shared" si="2"/>
        <v>0</v>
      </c>
    </row>
    <row r="39" spans="1:7">
      <c r="A39" s="98" t="s">
        <v>430</v>
      </c>
      <c r="B39" s="9"/>
      <c r="C39" s="9"/>
      <c r="D39" s="9"/>
      <c r="E39" s="9"/>
      <c r="F39" s="9"/>
      <c r="G39" s="9">
        <f t="shared" si="2"/>
        <v>0</v>
      </c>
    </row>
    <row r="40" spans="1:7">
      <c r="A40" s="98" t="s">
        <v>431</v>
      </c>
      <c r="B40" s="9"/>
      <c r="C40" s="9"/>
      <c r="D40" s="9"/>
      <c r="E40" s="9"/>
      <c r="F40" s="9"/>
      <c r="G40" s="9">
        <f t="shared" si="2"/>
        <v>0</v>
      </c>
    </row>
    <row r="41" spans="1:7" ht="5.0999999999999996" customHeight="1">
      <c r="A41" s="102"/>
      <c r="B41" s="7"/>
      <c r="C41" s="7"/>
      <c r="D41" s="7"/>
      <c r="E41" s="7"/>
      <c r="F41" s="7"/>
      <c r="G41" s="7"/>
    </row>
    <row r="42" spans="1:7">
      <c r="A42" s="102" t="s">
        <v>432</v>
      </c>
      <c r="B42" s="7">
        <f>B43+B53+B62+B73</f>
        <v>0</v>
      </c>
      <c r="C42" s="7">
        <f t="shared" ref="C42:F42" si="6">C43+C53+C62+C73</f>
        <v>0</v>
      </c>
      <c r="D42" s="7">
        <f t="shared" si="6"/>
        <v>0</v>
      </c>
      <c r="E42" s="7">
        <f t="shared" si="6"/>
        <v>0</v>
      </c>
      <c r="F42" s="7">
        <f t="shared" si="6"/>
        <v>0</v>
      </c>
      <c r="G42" s="7">
        <f t="shared" si="2"/>
        <v>0</v>
      </c>
    </row>
    <row r="43" spans="1:7">
      <c r="A43" s="102" t="s">
        <v>400</v>
      </c>
      <c r="B43" s="7">
        <f>SUM(B44:B51)</f>
        <v>0</v>
      </c>
      <c r="C43" s="7">
        <f t="shared" ref="C43:F43" si="7">SUM(C44:C51)</f>
        <v>0</v>
      </c>
      <c r="D43" s="7">
        <f t="shared" si="7"/>
        <v>0</v>
      </c>
      <c r="E43" s="7">
        <f t="shared" si="7"/>
        <v>0</v>
      </c>
      <c r="F43" s="7">
        <f t="shared" si="7"/>
        <v>0</v>
      </c>
      <c r="G43" s="7">
        <f t="shared" si="2"/>
        <v>0</v>
      </c>
    </row>
    <row r="44" spans="1:7">
      <c r="A44" s="98" t="s">
        <v>401</v>
      </c>
      <c r="B44" s="9"/>
      <c r="C44" s="9"/>
      <c r="D44" s="9"/>
      <c r="E44" s="9"/>
      <c r="F44" s="9"/>
      <c r="G44" s="9">
        <f t="shared" si="2"/>
        <v>0</v>
      </c>
    </row>
    <row r="45" spans="1:7">
      <c r="A45" s="98" t="s">
        <v>402</v>
      </c>
      <c r="B45" s="9"/>
      <c r="C45" s="9"/>
      <c r="D45" s="9"/>
      <c r="E45" s="9"/>
      <c r="F45" s="9"/>
      <c r="G45" s="9">
        <f t="shared" si="2"/>
        <v>0</v>
      </c>
    </row>
    <row r="46" spans="1:7">
      <c r="A46" s="98" t="s">
        <v>403</v>
      </c>
      <c r="B46" s="9"/>
      <c r="C46" s="9"/>
      <c r="D46" s="9"/>
      <c r="E46" s="9"/>
      <c r="F46" s="9"/>
      <c r="G46" s="9">
        <f t="shared" si="2"/>
        <v>0</v>
      </c>
    </row>
    <row r="47" spans="1:7">
      <c r="A47" s="98" t="s">
        <v>404</v>
      </c>
      <c r="B47" s="9"/>
      <c r="C47" s="9"/>
      <c r="D47" s="9"/>
      <c r="E47" s="9"/>
      <c r="F47" s="9"/>
      <c r="G47" s="9">
        <f t="shared" si="2"/>
        <v>0</v>
      </c>
    </row>
    <row r="48" spans="1:7">
      <c r="A48" s="98" t="s">
        <v>405</v>
      </c>
      <c r="B48" s="9"/>
      <c r="C48" s="9"/>
      <c r="D48" s="9"/>
      <c r="E48" s="9"/>
      <c r="F48" s="9"/>
      <c r="G48" s="9">
        <f t="shared" si="2"/>
        <v>0</v>
      </c>
    </row>
    <row r="49" spans="1:7">
      <c r="A49" s="98" t="s">
        <v>406</v>
      </c>
      <c r="B49" s="9"/>
      <c r="C49" s="9"/>
      <c r="D49" s="9"/>
      <c r="E49" s="9"/>
      <c r="F49" s="9"/>
      <c r="G49" s="9">
        <f t="shared" si="2"/>
        <v>0</v>
      </c>
    </row>
    <row r="50" spans="1:7">
      <c r="A50" s="98" t="s">
        <v>407</v>
      </c>
      <c r="B50" s="9"/>
      <c r="C50" s="9"/>
      <c r="D50" s="9"/>
      <c r="E50" s="9"/>
      <c r="F50" s="9"/>
      <c r="G50" s="9">
        <f t="shared" si="2"/>
        <v>0</v>
      </c>
    </row>
    <row r="51" spans="1:7">
      <c r="A51" s="98" t="s">
        <v>408</v>
      </c>
      <c r="B51" s="9"/>
      <c r="C51" s="9"/>
      <c r="D51" s="9"/>
      <c r="E51" s="9"/>
      <c r="F51" s="9"/>
      <c r="G51" s="9">
        <f t="shared" si="2"/>
        <v>0</v>
      </c>
    </row>
    <row r="52" spans="1:7" ht="5.0999999999999996" customHeight="1">
      <c r="A52" s="102"/>
      <c r="B52" s="7"/>
      <c r="C52" s="7"/>
      <c r="D52" s="7"/>
      <c r="E52" s="7"/>
      <c r="F52" s="7"/>
      <c r="G52" s="7"/>
    </row>
    <row r="53" spans="1:7">
      <c r="A53" s="102" t="s">
        <v>409</v>
      </c>
      <c r="B53" s="7">
        <f>SUM(B54:B60)</f>
        <v>0</v>
      </c>
      <c r="C53" s="7">
        <f t="shared" ref="C53:F53" si="8">SUM(C54:C60)</f>
        <v>0</v>
      </c>
      <c r="D53" s="7">
        <f t="shared" si="8"/>
        <v>0</v>
      </c>
      <c r="E53" s="7">
        <f t="shared" si="8"/>
        <v>0</v>
      </c>
      <c r="F53" s="7">
        <f t="shared" si="8"/>
        <v>0</v>
      </c>
      <c r="G53" s="7">
        <f t="shared" si="2"/>
        <v>0</v>
      </c>
    </row>
    <row r="54" spans="1:7">
      <c r="A54" s="98" t="s">
        <v>410</v>
      </c>
      <c r="B54" s="9"/>
      <c r="C54" s="9"/>
      <c r="D54" s="9"/>
      <c r="E54" s="9"/>
      <c r="F54" s="9"/>
      <c r="G54" s="9">
        <f t="shared" si="2"/>
        <v>0</v>
      </c>
    </row>
    <row r="55" spans="1:7">
      <c r="A55" s="98" t="s">
        <v>411</v>
      </c>
      <c r="B55" s="9"/>
      <c r="C55" s="9"/>
      <c r="D55" s="9"/>
      <c r="E55" s="9"/>
      <c r="F55" s="9"/>
      <c r="G55" s="9">
        <f t="shared" si="2"/>
        <v>0</v>
      </c>
    </row>
    <row r="56" spans="1:7">
      <c r="A56" s="98" t="s">
        <v>412</v>
      </c>
      <c r="B56" s="9"/>
      <c r="C56" s="9"/>
      <c r="D56" s="9"/>
      <c r="E56" s="9"/>
      <c r="F56" s="9"/>
      <c r="G56" s="9">
        <f t="shared" si="2"/>
        <v>0</v>
      </c>
    </row>
    <row r="57" spans="1:7">
      <c r="A57" s="98" t="s">
        <v>413</v>
      </c>
      <c r="B57" s="9"/>
      <c r="C57" s="9"/>
      <c r="D57" s="9"/>
      <c r="E57" s="9"/>
      <c r="F57" s="9"/>
      <c r="G57" s="9">
        <f t="shared" si="2"/>
        <v>0</v>
      </c>
    </row>
    <row r="58" spans="1:7">
      <c r="A58" s="98" t="s">
        <v>414</v>
      </c>
      <c r="B58" s="9"/>
      <c r="C58" s="9"/>
      <c r="D58" s="9"/>
      <c r="E58" s="9"/>
      <c r="F58" s="9"/>
      <c r="G58" s="9">
        <f t="shared" si="2"/>
        <v>0</v>
      </c>
    </row>
    <row r="59" spans="1:7">
      <c r="A59" s="98" t="s">
        <v>415</v>
      </c>
      <c r="B59" s="9"/>
      <c r="C59" s="9"/>
      <c r="D59" s="9"/>
      <c r="E59" s="9"/>
      <c r="F59" s="9"/>
      <c r="G59" s="9">
        <f t="shared" si="2"/>
        <v>0</v>
      </c>
    </row>
    <row r="60" spans="1:7">
      <c r="A60" s="98" t="s">
        <v>416</v>
      </c>
      <c r="B60" s="9"/>
      <c r="C60" s="9"/>
      <c r="D60" s="9"/>
      <c r="E60" s="9"/>
      <c r="F60" s="9"/>
      <c r="G60" s="9">
        <f t="shared" si="2"/>
        <v>0</v>
      </c>
    </row>
    <row r="61" spans="1:7" ht="5.0999999999999996" customHeight="1">
      <c r="A61" s="102"/>
      <c r="B61" s="7"/>
      <c r="C61" s="7"/>
      <c r="D61" s="7"/>
      <c r="E61" s="7"/>
      <c r="F61" s="7"/>
      <c r="G61" s="7"/>
    </row>
    <row r="62" spans="1:7">
      <c r="A62" s="102" t="s">
        <v>417</v>
      </c>
      <c r="B62" s="7">
        <f>SUM(B63:B71)</f>
        <v>0</v>
      </c>
      <c r="C62" s="7">
        <f t="shared" ref="C62:F62" si="9">SUM(C63:C71)</f>
        <v>0</v>
      </c>
      <c r="D62" s="7">
        <f t="shared" si="9"/>
        <v>0</v>
      </c>
      <c r="E62" s="7">
        <f t="shared" si="9"/>
        <v>0</v>
      </c>
      <c r="F62" s="7">
        <f t="shared" si="9"/>
        <v>0</v>
      </c>
      <c r="G62" s="7">
        <f t="shared" si="2"/>
        <v>0</v>
      </c>
    </row>
    <row r="63" spans="1:7">
      <c r="A63" s="98" t="s">
        <v>418</v>
      </c>
      <c r="B63" s="9"/>
      <c r="C63" s="9"/>
      <c r="D63" s="9"/>
      <c r="E63" s="9"/>
      <c r="F63" s="9"/>
      <c r="G63" s="9">
        <f t="shared" si="2"/>
        <v>0</v>
      </c>
    </row>
    <row r="64" spans="1:7">
      <c r="A64" s="98" t="s">
        <v>419</v>
      </c>
      <c r="B64" s="9"/>
      <c r="C64" s="9"/>
      <c r="D64" s="9"/>
      <c r="E64" s="9"/>
      <c r="F64" s="9"/>
      <c r="G64" s="9">
        <f t="shared" si="2"/>
        <v>0</v>
      </c>
    </row>
    <row r="65" spans="1:7">
      <c r="A65" s="98" t="s">
        <v>420</v>
      </c>
      <c r="B65" s="9"/>
      <c r="C65" s="9"/>
      <c r="D65" s="9"/>
      <c r="E65" s="9"/>
      <c r="F65" s="9"/>
      <c r="G65" s="9">
        <f t="shared" si="2"/>
        <v>0</v>
      </c>
    </row>
    <row r="66" spans="1:7">
      <c r="A66" s="98" t="s">
        <v>421</v>
      </c>
      <c r="B66" s="9"/>
      <c r="C66" s="9"/>
      <c r="D66" s="9"/>
      <c r="E66" s="9"/>
      <c r="F66" s="9"/>
      <c r="G66" s="9">
        <f t="shared" si="2"/>
        <v>0</v>
      </c>
    </row>
    <row r="67" spans="1:7">
      <c r="A67" s="98" t="s">
        <v>422</v>
      </c>
      <c r="B67" s="9"/>
      <c r="C67" s="9"/>
      <c r="D67" s="9"/>
      <c r="E67" s="9"/>
      <c r="F67" s="9"/>
      <c r="G67" s="9">
        <f t="shared" si="2"/>
        <v>0</v>
      </c>
    </row>
    <row r="68" spans="1:7">
      <c r="A68" s="98" t="s">
        <v>423</v>
      </c>
      <c r="B68" s="9"/>
      <c r="C68" s="9"/>
      <c r="D68" s="9"/>
      <c r="E68" s="9"/>
      <c r="F68" s="9"/>
      <c r="G68" s="9">
        <f t="shared" si="2"/>
        <v>0</v>
      </c>
    </row>
    <row r="69" spans="1:7">
      <c r="A69" s="98" t="s">
        <v>424</v>
      </c>
      <c r="B69" s="9"/>
      <c r="C69" s="9"/>
      <c r="D69" s="9"/>
      <c r="E69" s="9"/>
      <c r="F69" s="9"/>
      <c r="G69" s="9">
        <f t="shared" si="2"/>
        <v>0</v>
      </c>
    </row>
    <row r="70" spans="1:7">
      <c r="A70" s="98" t="s">
        <v>425</v>
      </c>
      <c r="B70" s="9"/>
      <c r="C70" s="9"/>
      <c r="D70" s="9"/>
      <c r="E70" s="9"/>
      <c r="F70" s="9"/>
      <c r="G70" s="9">
        <f t="shared" si="2"/>
        <v>0</v>
      </c>
    </row>
    <row r="71" spans="1:7">
      <c r="A71" s="98" t="s">
        <v>426</v>
      </c>
      <c r="B71" s="9"/>
      <c r="C71" s="9"/>
      <c r="D71" s="9"/>
      <c r="E71" s="9"/>
      <c r="F71" s="9"/>
      <c r="G71" s="9">
        <f t="shared" si="2"/>
        <v>0</v>
      </c>
    </row>
    <row r="72" spans="1:7" ht="5.0999999999999996" customHeight="1">
      <c r="A72" s="102"/>
      <c r="B72" s="7"/>
      <c r="C72" s="7"/>
      <c r="D72" s="7"/>
      <c r="E72" s="7"/>
      <c r="F72" s="7"/>
      <c r="G72" s="7"/>
    </row>
    <row r="73" spans="1:7">
      <c r="A73" s="128" t="s">
        <v>427</v>
      </c>
      <c r="B73" s="7">
        <f>SUM(B74:B77)</f>
        <v>0</v>
      </c>
      <c r="C73" s="7">
        <f t="shared" ref="C73:F73" si="10">SUM(C74:C77)</f>
        <v>0</v>
      </c>
      <c r="D73" s="7">
        <f t="shared" si="10"/>
        <v>0</v>
      </c>
      <c r="E73" s="7">
        <f t="shared" si="10"/>
        <v>0</v>
      </c>
      <c r="F73" s="7">
        <f t="shared" si="10"/>
        <v>0</v>
      </c>
      <c r="G73" s="7">
        <f t="shared" ref="G73:G77" si="11">D73-E73</f>
        <v>0</v>
      </c>
    </row>
    <row r="74" spans="1:7">
      <c r="A74" s="98" t="s">
        <v>428</v>
      </c>
      <c r="B74" s="9"/>
      <c r="C74" s="9"/>
      <c r="D74" s="9"/>
      <c r="E74" s="9"/>
      <c r="F74" s="9"/>
      <c r="G74" s="9">
        <f t="shared" si="11"/>
        <v>0</v>
      </c>
    </row>
    <row r="75" spans="1:7" ht="22.5">
      <c r="A75" s="101" t="s">
        <v>429</v>
      </c>
      <c r="B75" s="9"/>
      <c r="C75" s="9"/>
      <c r="D75" s="9"/>
      <c r="E75" s="9"/>
      <c r="F75" s="9"/>
      <c r="G75" s="9">
        <f t="shared" si="11"/>
        <v>0</v>
      </c>
    </row>
    <row r="76" spans="1:7">
      <c r="A76" s="98" t="s">
        <v>430</v>
      </c>
      <c r="B76" s="9"/>
      <c r="C76" s="9"/>
      <c r="D76" s="9"/>
      <c r="E76" s="9"/>
      <c r="F76" s="9"/>
      <c r="G76" s="9">
        <f t="shared" si="11"/>
        <v>0</v>
      </c>
    </row>
    <row r="77" spans="1:7">
      <c r="A77" s="98" t="s">
        <v>431</v>
      </c>
      <c r="B77" s="9"/>
      <c r="C77" s="9"/>
      <c r="D77" s="9"/>
      <c r="E77" s="9"/>
      <c r="F77" s="9"/>
      <c r="G77" s="9">
        <f t="shared" si="11"/>
        <v>0</v>
      </c>
    </row>
    <row r="78" spans="1:7" ht="5.0999999999999996" customHeight="1">
      <c r="A78" s="102"/>
      <c r="B78" s="7"/>
      <c r="C78" s="7"/>
      <c r="D78" s="7"/>
      <c r="E78" s="7"/>
      <c r="F78" s="7"/>
      <c r="G78" s="7"/>
    </row>
    <row r="79" spans="1:7">
      <c r="A79" s="102" t="s">
        <v>381</v>
      </c>
      <c r="B79" s="7">
        <f>B5+B42</f>
        <v>82178219</v>
      </c>
      <c r="C79" s="7">
        <f t="shared" ref="C79:G79" si="12">C5+C42</f>
        <v>65112982</v>
      </c>
      <c r="D79" s="7">
        <f t="shared" si="12"/>
        <v>147291201</v>
      </c>
      <c r="E79" s="7">
        <f t="shared" si="12"/>
        <v>87657478</v>
      </c>
      <c r="F79" s="7">
        <f t="shared" si="12"/>
        <v>87657478</v>
      </c>
      <c r="G79" s="7">
        <f t="shared" si="12"/>
        <v>59633723</v>
      </c>
    </row>
    <row r="80" spans="1:7" ht="5.0999999999999996" customHeight="1">
      <c r="A80" s="129"/>
      <c r="B80" s="87"/>
      <c r="C80" s="87"/>
      <c r="D80" s="87"/>
      <c r="E80" s="87"/>
      <c r="F80" s="87"/>
      <c r="G80" s="87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Hoja1</vt:lpstr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2017-04-18T21:32:44Z</cp:lastPrinted>
  <dcterms:created xsi:type="dcterms:W3CDTF">2017-01-11T17:17:46Z</dcterms:created>
  <dcterms:modified xsi:type="dcterms:W3CDTF">2018-02-20T14:17:17Z</dcterms:modified>
</cp:coreProperties>
</file>